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Sdílené disky\Technický provoz\Veřejné zakázky\VZ 2025-06 Výměna osvětlení\"/>
    </mc:Choice>
  </mc:AlternateContent>
  <xr:revisionPtr revIDLastSave="0" documentId="13_ncr:9_{F7CF1FF8-FE3B-411C-B55C-B29B391BF334}" xr6:coauthVersionLast="47" xr6:coauthVersionMax="47" xr10:uidLastSave="{00000000-0000-0000-0000-000000000000}"/>
  <bookViews>
    <workbookView xWindow="-108" yWindow="-108" windowWidth="41496" windowHeight="16776" activeTab="3" xr2:uid="{CD75DDD0-F96E-4C32-968D-1E665963A933}"/>
  </bookViews>
  <sheets>
    <sheet name="sumář" sheetId="2" r:id="rId1"/>
    <sheet name="VzorPolozky" sheetId="3" state="hidden" r:id="rId2"/>
    <sheet name="položky" sheetId="4" r:id="rId3"/>
    <sheet name="specifikace" sheetId="7" r:id="rId4"/>
  </sheets>
  <definedNames>
    <definedName name="__xlnm.Print_Area">položky!$A$1:$T$19</definedName>
    <definedName name="__xlnm.Print_Area_1">sumář!$A$1:$J$42</definedName>
    <definedName name="CelkemDPHVypocet">sumář!$H$39</definedName>
    <definedName name="CenaCelkem">sumář!$G$28</definedName>
    <definedName name="CenaCelkemBezDPH">sumář!$G$27</definedName>
    <definedName name="CenaCelkemVypocet">sumář!$I$39</definedName>
    <definedName name="cisloobjektu">sumář!$D$3</definedName>
    <definedName name="CisloRozpoctu">#N/A</definedName>
    <definedName name="CisloStavby">sumář!$D$2</definedName>
    <definedName name="cislostavby_1">#N/A</definedName>
    <definedName name="CisloStavebnihoRozpoctu">sumář!$D$4</definedName>
    <definedName name="dadresa">sumář!$D$12:$G$12</definedName>
    <definedName name="DIČ">sumář!$I$12</definedName>
    <definedName name="dmisto">sumář!$D$13:$G$13</definedName>
    <definedName name="DPHSni">sumář!$G$23</definedName>
    <definedName name="DPHZakl">sumář!$G$25</definedName>
    <definedName name="dpsc">sumář!$C$13</definedName>
    <definedName name="IČO">sumář!$I$11</definedName>
    <definedName name="Mena">sumář!$J$28</definedName>
    <definedName name="MistoStavby">sumář!$D$4</definedName>
    <definedName name="nazevobjektu">sumář!$E$3</definedName>
    <definedName name="NazevRozpoctu">#N/A</definedName>
    <definedName name="NazevStavby">sumář!$E$2</definedName>
    <definedName name="nazevstavby_1">#N/A</definedName>
    <definedName name="NazevStavebnihoRozpoctu">sumář!$E$4</definedName>
    <definedName name="oadresa">sumář!$D$6</definedName>
    <definedName name="Objednatel">sumář!$D$5</definedName>
    <definedName name="Objekt">sumář!$B$37</definedName>
    <definedName name="odic">sumář!$I$6</definedName>
    <definedName name="oico">sumář!$I$5</definedName>
    <definedName name="omisto">sumář!$D$7</definedName>
    <definedName name="onazev">sumář!$D$6</definedName>
    <definedName name="opsc">sumář!$C$7</definedName>
    <definedName name="padresa">sumář!$D$9</definedName>
    <definedName name="pdic">sumář!$I$9</definedName>
    <definedName name="pico">sumář!$I$8</definedName>
    <definedName name="pmisto">sumář!$D$10</definedName>
    <definedName name="PocetMJ">"#REF!"</definedName>
    <definedName name="PoptavkaID">sumář!$A$1</definedName>
    <definedName name="pPSC">sumář!$C$10</definedName>
    <definedName name="Projektant">sumář!$D$8</definedName>
    <definedName name="SazbaDPH1">sumář!$E$22</definedName>
    <definedName name="SazbaDPH1_1">#N/A</definedName>
    <definedName name="SazbaDPH2">sumář!$E$24</definedName>
    <definedName name="SazbaDPH2_1">#N/A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Vypracoval">sumář!$D$14</definedName>
    <definedName name="Z_B7E7C763_C459_487D_8ABA_5CFDDFBD5A84_.wvu.Cols">sumář!$A:$A</definedName>
    <definedName name="Z_B7E7C763_C459_487D_8ABA_5CFDDFBD5A84_.wvu.PrintArea">sumář!$B$1:$J$35</definedName>
    <definedName name="ZakladDPHSni">sumář!$G$22</definedName>
    <definedName name="ZakladDPHSniVypocet">sumář!$F$39</definedName>
    <definedName name="ZakladDPHZakl">sumář!$G$24</definedName>
    <definedName name="ZakladDPHZaklVypocet">sumář!$G$39</definedName>
    <definedName name="Zaokrouhleni">sumář!$G$26</definedName>
    <definedName name="Zhotovitel">sumář!$D$11:$G$11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F10" i="4"/>
  <c r="F9" i="4"/>
  <c r="L9" i="4" s="1"/>
  <c r="H9" i="4"/>
  <c r="J9" i="4"/>
  <c r="N9" i="4"/>
  <c r="P9" i="4"/>
  <c r="T9" i="4"/>
  <c r="F12" i="4"/>
  <c r="L12" i="4" s="1"/>
  <c r="H12" i="4"/>
  <c r="J12" i="4"/>
  <c r="N12" i="4"/>
  <c r="P12" i="4"/>
  <c r="T12" i="4"/>
  <c r="F15" i="4"/>
  <c r="L15" i="4" s="1"/>
  <c r="L14" i="4" s="1"/>
  <c r="H15" i="4"/>
  <c r="H14" i="4" s="1"/>
  <c r="J15" i="4"/>
  <c r="J14" i="4" s="1"/>
  <c r="N15" i="4"/>
  <c r="N14" i="4" s="1"/>
  <c r="P15" i="4"/>
  <c r="P14" i="4" s="1"/>
  <c r="T15" i="4"/>
  <c r="T14" i="4" s="1"/>
  <c r="T11" i="4" s="1"/>
  <c r="F17" i="4"/>
  <c r="L17" i="4" s="1"/>
  <c r="L16" i="4" s="1"/>
  <c r="H17" i="4"/>
  <c r="H16" i="4" s="1"/>
  <c r="J17" i="4"/>
  <c r="J16" i="4" s="1"/>
  <c r="N17" i="4"/>
  <c r="N16" i="4" s="1"/>
  <c r="P17" i="4"/>
  <c r="P16" i="4" s="1"/>
  <c r="T17" i="4"/>
  <c r="T16" i="4" s="1"/>
  <c r="AB18" i="4"/>
  <c r="F38" i="2" s="1"/>
  <c r="J22" i="2"/>
  <c r="E23" i="2"/>
  <c r="J23" i="2"/>
  <c r="J24" i="2"/>
  <c r="E25" i="2"/>
  <c r="J25" i="2"/>
  <c r="J26" i="2"/>
  <c r="J27" i="2"/>
  <c r="H31" i="2"/>
  <c r="F37" i="2"/>
  <c r="G37" i="2"/>
  <c r="AC18" i="4"/>
  <c r="G38" i="2" s="1"/>
  <c r="G39" i="2" s="1"/>
  <c r="F16" i="4" l="1"/>
  <c r="I19" i="2" s="1"/>
  <c r="F11" i="4"/>
  <c r="I17" i="2" s="1"/>
  <c r="F8" i="4"/>
  <c r="I16" i="2" s="1"/>
  <c r="N11" i="4"/>
  <c r="N8" i="4" s="1"/>
  <c r="H11" i="4"/>
  <c r="H8" i="4" s="1"/>
  <c r="J11" i="4"/>
  <c r="J8" i="4" s="1"/>
  <c r="F14" i="4"/>
  <c r="I18" i="2" s="1"/>
  <c r="P11" i="4"/>
  <c r="P8" i="4" s="1"/>
  <c r="T8" i="4"/>
  <c r="L11" i="4"/>
  <c r="L8" i="4" s="1"/>
  <c r="F39" i="2"/>
  <c r="H38" i="2"/>
  <c r="H39" i="2" s="1"/>
  <c r="I20" i="2" l="1"/>
  <c r="G24" i="2" s="1"/>
  <c r="G25" i="2" s="1"/>
  <c r="F18" i="4"/>
  <c r="I38" i="2"/>
  <c r="I39" i="2" s="1"/>
  <c r="J38" i="2" s="1"/>
  <c r="J39" i="2" s="1"/>
  <c r="G22" i="2"/>
  <c r="G27" i="2"/>
  <c r="G23" i="2" l="1"/>
  <c r="G2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2FBDB7B9-B7C6-435D-AACC-7DC7B17C44A9}">
      <text>
        <r>
          <rPr>
            <sz val="10"/>
            <rFont val="Arial"/>
            <family val="2"/>
            <charset val="238"/>
          </rPr>
          <t>Název</t>
        </r>
      </text>
    </comment>
    <comment ref="I11" authorId="0" shapeId="0" xr:uid="{514B3405-BCAE-4BB5-B125-55C5E4D6D7E3}">
      <text>
        <r>
          <rPr>
            <sz val="10"/>
            <rFont val="Arial"/>
            <family val="2"/>
            <charset val="238"/>
          </rPr>
          <t>IČO</t>
        </r>
      </text>
    </comment>
    <comment ref="D12" authorId="0" shapeId="0" xr:uid="{C91C9EBD-B44B-438B-BDB8-4E8C263AFD92}">
      <text>
        <r>
          <rPr>
            <sz val="10"/>
            <rFont val="Arial"/>
            <family val="2"/>
            <charset val="238"/>
          </rPr>
          <t>Ulice</t>
        </r>
      </text>
    </comment>
    <comment ref="I12" authorId="0" shapeId="0" xr:uid="{C59D950E-6FF6-4B9D-AF0E-4EC4C4DCFB79}">
      <text>
        <r>
          <rPr>
            <sz val="10"/>
            <rFont val="Arial"/>
            <family val="2"/>
            <charset val="238"/>
          </rPr>
          <t>DIČ</t>
        </r>
      </text>
    </comment>
    <comment ref="C13" authorId="0" shapeId="0" xr:uid="{B5B59A91-F678-4DF3-86AE-F640FE353E23}">
      <text>
        <r>
          <rPr>
            <sz val="10"/>
            <rFont val="Arial"/>
            <family val="2"/>
            <charset val="238"/>
          </rPr>
          <t>PSČ</t>
        </r>
      </text>
    </comment>
    <comment ref="D13" authorId="0" shapeId="0" xr:uid="{2DA1C60D-202D-49B5-BF99-65454D4AE1D1}">
      <text>
        <r>
          <rPr>
            <sz val="10"/>
            <rFont val="Arial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<sst xmlns="http://schemas.openxmlformats.org/spreadsheetml/2006/main" count="206" uniqueCount="152">
  <si>
    <t>#RTSROZP#</t>
  </si>
  <si>
    <t>Položkový rozpočet</t>
  </si>
  <si>
    <t>Zakázka:</t>
  </si>
  <si>
    <t>Rozpočet: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</si>
  <si>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</si>
  <si>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</si>
  <si>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</si>
  <si>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</si>
  <si>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</si>
  <si>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</si>
  <si>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</si>
  <si>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</si>
  <si>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</si>
  <si>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</si>
  <si>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</si>
  <si>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</si>
  <si>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</si>
  <si>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</si>
  <si>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</si>
  <si>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</si>
  <si>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</si>
  <si>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</si>
  <si>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</si>
  <si>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</si>
  <si>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</si>
  <si>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</si>
  <si>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</si>
  <si>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</si>
  <si>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</si>
  <si>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</si>
  <si>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</si>
  <si>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</si>
  <si>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</si>
  <si>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</si>
  <si>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</si>
  <si>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</si>
  <si>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</si>
  <si>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</si>
  <si>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 xml:space="preserve">Položkový rozpočet </t>
  </si>
  <si>
    <t>Z:</t>
  </si>
  <si>
    <t>O:</t>
  </si>
  <si>
    <t>R:</t>
  </si>
  <si>
    <t>#TypZaznamu#</t>
  </si>
  <si>
    <t>STA</t>
  </si>
  <si>
    <t>OBJ</t>
  </si>
  <si>
    <t>ROZ</t>
  </si>
  <si>
    <t>C:</t>
  </si>
  <si>
    <t>CAS_STR</t>
  </si>
  <si>
    <t>P.č.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</si>
  <si>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</si>
  <si>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</si>
  <si>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</si>
  <si>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</si>
  <si>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</si>
  <si>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</si>
  <si>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</si>
  <si>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</si>
  <si>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</si>
  <si>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</si>
  <si>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</si>
  <si>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</si>
  <si>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</si>
  <si>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</si>
  <si>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</si>
  <si>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</si>
  <si>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</si>
  <si>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</si>
  <si>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</si>
  <si>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</si>
  <si>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</si>
  <si>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 xml:space="preserve"> </t>
  </si>
  <si>
    <t>POL99_0</t>
  </si>
  <si>
    <t>SUM</t>
  </si>
  <si>
    <t>00602132</t>
  </si>
  <si>
    <t>neplátce DPH</t>
  </si>
  <si>
    <t>Pokyny k vyplnění:</t>
  </si>
  <si>
    <t>vyplňte modrá pole</t>
  </si>
  <si>
    <t xml:space="preserve">Demontáž </t>
  </si>
  <si>
    <t>č.</t>
  </si>
  <si>
    <t>budova a podlaží</t>
  </si>
  <si>
    <t>místnost</t>
  </si>
  <si>
    <t>délka m</t>
  </si>
  <si>
    <t>šířka m</t>
  </si>
  <si>
    <t>celkem:</t>
  </si>
  <si>
    <t>Střední průmyslová škola elektrotechniky a informatiky Ostrava, Kratochvílova 1490/7, Ostrava</t>
  </si>
  <si>
    <t>Střední průmyslová škola elektrotechniky a informatiky Ostrava, příspěvková organizace</t>
  </si>
  <si>
    <t>Demontáž stávajících svítidel</t>
  </si>
  <si>
    <t>Montáž nových svítidel</t>
  </si>
  <si>
    <t>Svítidla včetně příslušenství</t>
  </si>
  <si>
    <t>ks</t>
  </si>
  <si>
    <t>Demontáž stávajících svítidel včetně odvozu a likvidace nebezpečného odpadu</t>
  </si>
  <si>
    <t>Svítidla</t>
  </si>
  <si>
    <t xml:space="preserve">Montáž nových svítidel </t>
  </si>
  <si>
    <t>ostatní náklady - dovoz, revize, odvoz a likvidace …</t>
  </si>
  <si>
    <t>výška m</t>
  </si>
  <si>
    <t>Technické parametry osvětlovací soustavy</t>
  </si>
  <si>
    <t xml:space="preserve">Vlastnosti svítidla: </t>
  </si>
  <si>
    <t>Stupeň krytí IP: IP20</t>
  </si>
  <si>
    <t>Vlastnosti světelného zdroje:</t>
  </si>
  <si>
    <t>Typ zdroje: LED vyměnitelný</t>
  </si>
  <si>
    <t>Náhradní teplota chromatičnosti: 4000 K</t>
  </si>
  <si>
    <t>Světelný tok minimálně: 3250 lm</t>
  </si>
  <si>
    <t>Index podání barev CRI: &gt;80</t>
  </si>
  <si>
    <t>Optický systém:</t>
  </si>
  <si>
    <t>Vyzařovací úhel: širokozářič</t>
  </si>
  <si>
    <t>Výstup světla: přímé</t>
  </si>
  <si>
    <t>Zamezení oslnění UGR: 19</t>
  </si>
  <si>
    <t>Elektrické vlastnosti:</t>
  </si>
  <si>
    <t>Třída ochrany: I</t>
  </si>
  <si>
    <t>Nominální napětí: 220–240 V AC</t>
  </si>
  <si>
    <t>Způsob zapojení: vhodné pro průběžnou montáž</t>
  </si>
  <si>
    <r>
      <t>Udržovaná osvětlenost: E</t>
    </r>
    <r>
      <rPr>
        <vertAlign val="subscript"/>
        <sz val="11"/>
        <rFont val="Calibri"/>
        <family val="2"/>
        <charset val="238"/>
      </rPr>
      <t>m</t>
    </r>
    <r>
      <rPr>
        <sz val="11"/>
        <rFont val="Calibri"/>
        <family val="2"/>
        <charset val="238"/>
      </rPr>
      <t xml:space="preserve"> = 500 lx</t>
    </r>
  </si>
  <si>
    <r>
      <t>Rovnoměrnost: U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= 0,6</t>
    </r>
  </si>
  <si>
    <t>Výměna osvětlení v učebnách</t>
  </si>
  <si>
    <t>Demontáž stávajících svítidel u tabulí včetně odvozu a likvidace nebezpečného odpadu</t>
  </si>
  <si>
    <t>Nová svítidla nad lavicemi odpovídající specifikaci včetně příslušenství a recyklačního poplatku</t>
  </si>
  <si>
    <t>Nová svítidla u tabulí odpovídající specifikaci včetně příslušenství a recyklačního poplatku</t>
  </si>
  <si>
    <t>počet svítidel (trubic) nad lavicemi</t>
  </si>
  <si>
    <t>stávající osvětlení</t>
  </si>
  <si>
    <t>počet svítidel (trubic) u tabulí</t>
  </si>
  <si>
    <t>25 (50)</t>
  </si>
  <si>
    <t>3 (3)</t>
  </si>
  <si>
    <t>C 1NP</t>
  </si>
  <si>
    <t>C 3NP</t>
  </si>
  <si>
    <t>C106</t>
  </si>
  <si>
    <t>C107</t>
  </si>
  <si>
    <t>C109</t>
  </si>
  <si>
    <t>C110</t>
  </si>
  <si>
    <t>C 2NP</t>
  </si>
  <si>
    <t>C206</t>
  </si>
  <si>
    <t>C207</t>
  </si>
  <si>
    <t>C210</t>
  </si>
  <si>
    <t>250 (500)</t>
  </si>
  <si>
    <t>30 (30)</t>
  </si>
  <si>
    <t>C306</t>
  </si>
  <si>
    <t>C307</t>
  </si>
  <si>
    <t>C309</t>
  </si>
  <si>
    <t>Montáž: přisazená</t>
  </si>
  <si>
    <t>Svítidla musí být demontovatelná a použitelná znovu (je plánována rekonstrukce budovy)</t>
  </si>
  <si>
    <t>Příkon svítidla maximálně: 30 W</t>
  </si>
  <si>
    <t>Doba životnosti: min. 60000 h</t>
  </si>
  <si>
    <t>Distribuce světla: symetrická nad lavicemi / asymetrická pro osvětlení tabulí</t>
  </si>
  <si>
    <t>Normy: Svítidla musí splňovat normy pro umělé osvětlení učeben a tabulí</t>
  </si>
  <si>
    <t>Bude zachováno stávající vedení elektroinstalace</t>
  </si>
  <si>
    <t>Nová svítidla musí být rozmístěna podobně jako stávající (počet nových svítidel může být menší)</t>
  </si>
  <si>
    <t>rozměry místnosti</t>
  </si>
  <si>
    <t>Stávající osvětlení</t>
  </si>
  <si>
    <t>U tabulí jsou instalováná přisazená zářivková svítidla (asymetrická)</t>
  </si>
  <si>
    <t>Nad lavicemi jsou instalována závěsná zářivková tělesa (v každém tělese jsou 2 trubice)</t>
  </si>
  <si>
    <t>6/2025 Výměna osvětlení v učebnách</t>
  </si>
  <si>
    <t>Ostravě</t>
  </si>
  <si>
    <t>Zak: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</si>
</sst>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6" formatCode="#,##0.00000"/>
  </numFmts>
  <fonts count="22" x14ac:knownFonts="1">
    <font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1" fillId="0" borderId="0" applyFill="0" applyBorder="0" applyAlignment="0" applyProtection="0"/>
    <xf numFmtId="0" fontId="2" fillId="0" borderId="0"/>
    <xf numFmtId="0" fontId="17" fillId="0" borderId="0"/>
  </cellStyleXfs>
  <cellXfs count="228">
    <xf numFmtId="0" fontId="0" fillId="0" borderId="0" xfId="0"/>
    <xf numFmtId="49" fontId="3" fillId="3" borderId="0" xfId="1" applyNumberFormat="1" applyFont="1" applyFill="1" applyBorder="1" applyAlignment="1" applyProtection="1">
      <alignment horizontal="left" vertical="center"/>
      <protection locked="0"/>
    </xf>
    <xf numFmtId="49" fontId="3" fillId="3" borderId="5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Alignment="1">
      <alignment vertical="top"/>
    </xf>
    <xf numFmtId="0" fontId="2" fillId="0" borderId="0" xfId="1" applyAlignment="1">
      <alignment vertical="top" wrapText="1"/>
    </xf>
    <xf numFmtId="0" fontId="2" fillId="0" borderId="26" xfId="1" applyFont="1" applyBorder="1" applyAlignment="1">
      <alignment vertical="center"/>
    </xf>
    <xf numFmtId="49" fontId="2" fillId="0" borderId="12" xfId="1" applyNumberFormat="1" applyBorder="1" applyAlignment="1">
      <alignment vertical="center"/>
    </xf>
    <xf numFmtId="49" fontId="2" fillId="0" borderId="0" xfId="1" applyNumberFormat="1" applyAlignment="1">
      <alignment vertical="top"/>
    </xf>
    <xf numFmtId="49" fontId="2" fillId="0" borderId="0" xfId="1" applyNumberFormat="1" applyAlignment="1">
      <alignment vertical="top" wrapText="1"/>
    </xf>
    <xf numFmtId="0" fontId="2" fillId="0" borderId="0" xfId="1" applyAlignment="1">
      <alignment horizontal="center" vertical="top"/>
    </xf>
    <xf numFmtId="0" fontId="17" fillId="0" borderId="33" xfId="4" applyBorder="1" applyAlignment="1">
      <alignment horizontal="center"/>
    </xf>
    <xf numFmtId="2" fontId="17" fillId="0" borderId="33" xfId="4" applyNumberFormat="1" applyBorder="1" applyAlignment="1">
      <alignment horizontal="center"/>
    </xf>
    <xf numFmtId="44" fontId="0" fillId="0" borderId="0" xfId="2" applyFont="1"/>
    <xf numFmtId="0" fontId="14" fillId="0" borderId="0" xfId="0" applyFont="1"/>
    <xf numFmtId="44" fontId="0" fillId="0" borderId="0" xfId="2" applyFont="1" applyAlignment="1">
      <alignment horizontal="center"/>
    </xf>
    <xf numFmtId="0" fontId="19" fillId="0" borderId="0" xfId="4" applyFont="1"/>
    <xf numFmtId="0" fontId="17" fillId="0" borderId="0" xfId="4" applyFont="1"/>
    <xf numFmtId="0" fontId="20" fillId="0" borderId="0" xfId="0" applyFont="1"/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4" fontId="20" fillId="0" borderId="0" xfId="2" applyFont="1"/>
    <xf numFmtId="49" fontId="3" fillId="3" borderId="9" xfId="1" applyNumberFormat="1" applyFont="1" applyFill="1" applyBorder="1" applyAlignment="1" applyProtection="1">
      <alignment horizontal="left" vertical="center"/>
      <protection locked="0"/>
    </xf>
    <xf numFmtId="49" fontId="3" fillId="3" borderId="0" xfId="1" applyNumberFormat="1" applyFont="1" applyFill="1" applyBorder="1" applyAlignment="1" applyProtection="1">
      <alignment horizontal="left" vertical="center"/>
      <protection locked="0"/>
    </xf>
    <xf numFmtId="49" fontId="3" fillId="3" borderId="5" xfId="1" applyNumberFormat="1" applyFont="1" applyFill="1" applyBorder="1" applyAlignment="1" applyProtection="1">
      <alignment horizontal="left" vertical="center"/>
      <protection locked="0"/>
    </xf>
    <xf numFmtId="0" fontId="7" fillId="0" borderId="0" xfId="1" applyFont="1" applyBorder="1" applyAlignment="1">
      <alignment horizontal="center" vertical="top"/>
    </xf>
    <xf numFmtId="49" fontId="2" fillId="0" borderId="28" xfId="1" applyNumberFormat="1" applyBorder="1" applyAlignment="1">
      <alignment vertical="center" shrinkToFit="1"/>
    </xf>
    <xf numFmtId="0" fontId="18" fillId="6" borderId="33" xfId="4" applyFont="1" applyFill="1" applyBorder="1" applyAlignment="1">
      <alignment horizontal="center"/>
    </xf>
    <xf numFmtId="0" fontId="18" fillId="6" borderId="33" xfId="4" applyFont="1" applyFill="1" applyBorder="1" applyAlignment="1">
      <alignment horizontal="center"/>
    </xf>
    <xf numFmtId="0" fontId="18" fillId="6" borderId="33" xfId="4" applyFont="1" applyFill="1" applyBorder="1" applyAlignment="1">
      <alignment horizontal="center" wrapText="1"/>
    </xf>
    <xf numFmtId="0" fontId="18" fillId="6" borderId="33" xfId="4" applyFont="1" applyFill="1" applyBorder="1" applyAlignment="1">
      <alignment horizontal="left"/>
    </xf>
    <xf numFmtId="0" fontId="18" fillId="6" borderId="33" xfId="4" applyFont="1" applyFill="1" applyBorder="1"/>
    <xf numFmtId="2" fontId="18" fillId="6" borderId="33" xfId="4" applyNumberFormat="1" applyFont="1" applyFill="1" applyBorder="1" applyAlignment="1">
      <alignment horizontal="center"/>
    </xf>
    <xf numFmtId="0" fontId="18" fillId="6" borderId="33" xfId="4" applyFont="1" applyFill="1" applyBorder="1" applyAlignment="1">
      <alignment horizontal="center" vertical="center"/>
    </xf>
    <xf numFmtId="0" fontId="18" fillId="6" borderId="38" xfId="4" applyFont="1" applyFill="1" applyBorder="1" applyAlignment="1">
      <alignment horizontal="center" vertical="center"/>
    </xf>
    <xf numFmtId="0" fontId="18" fillId="6" borderId="37" xfId="4" applyFont="1" applyFill="1" applyBorder="1" applyAlignment="1">
      <alignment horizontal="center" vertical="center"/>
    </xf>
    <xf numFmtId="0" fontId="18" fillId="6" borderId="33" xfId="4" applyFont="1" applyFill="1" applyBorder="1" applyAlignment="1">
      <alignment horizontal="center" vertical="center" wrapText="1"/>
    </xf>
    <xf numFmtId="4" fontId="12" fillId="3" borderId="33" xfId="1" applyNumberFormat="1" applyFont="1" applyFill="1" applyBorder="1" applyAlignment="1" applyProtection="1">
      <alignment vertical="top" shrinkToFit="1"/>
      <protection locked="0"/>
    </xf>
    <xf numFmtId="14" fontId="3" fillId="3" borderId="0" xfId="1" applyNumberFormat="1" applyFont="1" applyFill="1" applyBorder="1" applyAlignment="1" applyProtection="1">
      <alignment horizontal="center" vertical="center"/>
      <protection locked="0"/>
    </xf>
    <xf numFmtId="0" fontId="18" fillId="6" borderId="31" xfId="4" applyFont="1" applyFill="1" applyBorder="1" applyAlignment="1">
      <alignment horizontal="center"/>
    </xf>
    <xf numFmtId="0" fontId="18" fillId="6" borderId="40" xfId="4" applyFont="1" applyFill="1" applyBorder="1" applyAlignment="1">
      <alignment horizontal="center"/>
    </xf>
    <xf numFmtId="0" fontId="18" fillId="6" borderId="41" xfId="4" applyFont="1" applyFill="1" applyBorder="1" applyAlignment="1">
      <alignment horizontal="center"/>
    </xf>
    <xf numFmtId="0" fontId="7" fillId="0" borderId="0" xfId="1" applyFont="1" applyBorder="1" applyAlignment="1" applyProtection="1">
      <alignment horizontal="center"/>
    </xf>
    <xf numFmtId="0" fontId="2" fillId="0" borderId="0" xfId="1" applyProtection="1"/>
    <xf numFmtId="0" fontId="2" fillId="0" borderId="26" xfId="1" applyFont="1" applyBorder="1" applyAlignment="1" applyProtection="1">
      <alignment vertical="center"/>
    </xf>
    <xf numFmtId="49" fontId="2" fillId="0" borderId="28" xfId="1" applyNumberFormat="1" applyFont="1" applyBorder="1" applyAlignment="1" applyProtection="1">
      <alignment vertical="center"/>
    </xf>
    <xf numFmtId="0" fontId="2" fillId="0" borderId="28" xfId="1" applyFont="1" applyBorder="1" applyAlignment="1" applyProtection="1">
      <alignment vertical="center"/>
    </xf>
    <xf numFmtId="0" fontId="2" fillId="2" borderId="26" xfId="1" applyFont="1" applyFill="1" applyBorder="1" applyProtection="1"/>
    <xf numFmtId="49" fontId="2" fillId="2" borderId="12" xfId="1" applyNumberFormat="1" applyFill="1" applyBorder="1" applyProtection="1"/>
    <xf numFmtId="0" fontId="2" fillId="2" borderId="12" xfId="1" applyFill="1" applyBorder="1" applyAlignment="1" applyProtection="1">
      <alignment horizontal="center"/>
    </xf>
    <xf numFmtId="0" fontId="2" fillId="2" borderId="12" xfId="1" applyFill="1" applyBorder="1" applyProtection="1"/>
    <xf numFmtId="0" fontId="2" fillId="2" borderId="28" xfId="1" applyFill="1" applyBorder="1" applyProtection="1"/>
    <xf numFmtId="49" fontId="2" fillId="0" borderId="0" xfId="1" applyNumberFormat="1" applyProtection="1"/>
    <xf numFmtId="0" fontId="2" fillId="0" borderId="0" xfId="1" applyAlignment="1" applyProtection="1">
      <alignment horizontal="center"/>
    </xf>
    <xf numFmtId="0" fontId="2" fillId="2" borderId="33" xfId="1" applyFont="1" applyFill="1" applyBorder="1" applyProtection="1"/>
    <xf numFmtId="49" fontId="2" fillId="2" borderId="33" xfId="1" applyNumberFormat="1" applyFont="1" applyFill="1" applyBorder="1" applyProtection="1"/>
    <xf numFmtId="0" fontId="2" fillId="2" borderId="33" xfId="1" applyFont="1" applyFill="1" applyBorder="1" applyAlignment="1" applyProtection="1">
      <alignment horizontal="center"/>
    </xf>
    <xf numFmtId="0" fontId="2" fillId="2" borderId="39" xfId="1" applyFont="1" applyFill="1" applyBorder="1" applyAlignment="1" applyProtection="1">
      <alignment wrapText="1"/>
    </xf>
    <xf numFmtId="0" fontId="2" fillId="2" borderId="25" xfId="1" applyFont="1" applyFill="1" applyBorder="1" applyAlignment="1" applyProtection="1">
      <alignment wrapText="1"/>
    </xf>
    <xf numFmtId="0" fontId="2" fillId="2" borderId="33" xfId="1" applyFont="1" applyFill="1" applyBorder="1" applyAlignment="1" applyProtection="1">
      <alignment vertical="top"/>
    </xf>
    <xf numFmtId="0" fontId="2" fillId="2" borderId="33" xfId="1" applyNumberFormat="1" applyFont="1" applyFill="1" applyBorder="1" applyAlignment="1" applyProtection="1">
      <alignment horizontal="left" vertical="top" wrapText="1"/>
    </xf>
    <xf numFmtId="0" fontId="2" fillId="2" borderId="33" xfId="1" applyFill="1" applyBorder="1" applyAlignment="1" applyProtection="1">
      <alignment horizontal="center" vertical="top" shrinkToFit="1"/>
    </xf>
    <xf numFmtId="166" fontId="2" fillId="2" borderId="33" xfId="1" applyNumberFormat="1" applyFill="1" applyBorder="1" applyAlignment="1" applyProtection="1">
      <alignment vertical="top" shrinkToFit="1"/>
    </xf>
    <xf numFmtId="4" fontId="2" fillId="2" borderId="33" xfId="1" applyNumberFormat="1" applyFill="1" applyBorder="1" applyAlignment="1" applyProtection="1">
      <alignment vertical="top" shrinkToFit="1"/>
    </xf>
    <xf numFmtId="4" fontId="2" fillId="2" borderId="30" xfId="1" applyNumberFormat="1" applyFill="1" applyBorder="1" applyAlignment="1" applyProtection="1">
      <alignment vertical="top" shrinkToFit="1"/>
    </xf>
    <xf numFmtId="4" fontId="2" fillId="2" borderId="27" xfId="1" applyNumberFormat="1" applyFill="1" applyBorder="1" applyAlignment="1" applyProtection="1">
      <alignment vertical="top" shrinkToFit="1"/>
    </xf>
    <xf numFmtId="4" fontId="2" fillId="2" borderId="15" xfId="1" applyNumberFormat="1" applyFill="1" applyBorder="1" applyAlignment="1" applyProtection="1">
      <alignment vertical="top" shrinkToFit="1"/>
    </xf>
    <xf numFmtId="0" fontId="12" fillId="0" borderId="33" xfId="1" applyFont="1" applyBorder="1" applyAlignment="1" applyProtection="1">
      <alignment vertical="top"/>
    </xf>
    <xf numFmtId="0" fontId="12" fillId="0" borderId="33" xfId="1" applyNumberFormat="1" applyFont="1" applyBorder="1" applyAlignment="1" applyProtection="1">
      <alignment horizontal="left" vertical="top" wrapText="1"/>
    </xf>
    <xf numFmtId="0" fontId="12" fillId="0" borderId="33" xfId="1" applyFont="1" applyBorder="1" applyAlignment="1" applyProtection="1">
      <alignment horizontal="center" vertical="top" shrinkToFit="1"/>
    </xf>
    <xf numFmtId="4" fontId="12" fillId="0" borderId="33" xfId="1" applyNumberFormat="1" applyFont="1" applyBorder="1" applyAlignment="1" applyProtection="1">
      <alignment vertical="top" shrinkToFit="1"/>
    </xf>
    <xf numFmtId="4" fontId="12" fillId="3" borderId="36" xfId="1" applyNumberFormat="1" applyFont="1" applyFill="1" applyBorder="1" applyAlignment="1" applyProtection="1">
      <alignment vertical="top" shrinkToFit="1"/>
    </xf>
    <xf numFmtId="4" fontId="12" fillId="0" borderId="29" xfId="1" applyNumberFormat="1" applyFont="1" applyBorder="1" applyAlignment="1" applyProtection="1">
      <alignment vertical="top" shrinkToFit="1"/>
    </xf>
    <xf numFmtId="4" fontId="12" fillId="3" borderId="29" xfId="1" applyNumberFormat="1" applyFont="1" applyFill="1" applyBorder="1" applyAlignment="1" applyProtection="1">
      <alignment vertical="top" shrinkToFit="1"/>
    </xf>
    <xf numFmtId="4" fontId="12" fillId="0" borderId="23" xfId="1" applyNumberFormat="1" applyFont="1" applyBorder="1" applyAlignment="1" applyProtection="1">
      <alignment vertical="top" shrinkToFit="1"/>
    </xf>
    <xf numFmtId="0" fontId="12" fillId="0" borderId="0" xfId="1" applyFont="1" applyProtection="1"/>
    <xf numFmtId="4" fontId="12" fillId="0" borderId="33" xfId="1" applyNumberFormat="1" applyFont="1" applyFill="1" applyBorder="1" applyAlignment="1" applyProtection="1">
      <alignment vertical="top" shrinkToFit="1"/>
    </xf>
    <xf numFmtId="0" fontId="3" fillId="2" borderId="15" xfId="1" applyFont="1" applyFill="1" applyBorder="1" applyAlignment="1" applyProtection="1">
      <alignment vertical="top"/>
    </xf>
    <xf numFmtId="49" fontId="3" fillId="2" borderId="5" xfId="1" applyNumberFormat="1" applyFont="1" applyFill="1" applyBorder="1" applyAlignment="1" applyProtection="1">
      <alignment horizontal="left" vertical="top" wrapText="1"/>
    </xf>
    <xf numFmtId="0" fontId="3" fillId="2" borderId="5" xfId="1" applyFont="1" applyFill="1" applyBorder="1" applyAlignment="1" applyProtection="1">
      <alignment horizontal="center" vertical="top"/>
    </xf>
    <xf numFmtId="0" fontId="3" fillId="2" borderId="5" xfId="1" applyFont="1" applyFill="1" applyBorder="1" applyAlignment="1" applyProtection="1">
      <alignment vertical="top"/>
    </xf>
    <xf numFmtId="4" fontId="3" fillId="2" borderId="30" xfId="1" applyNumberFormat="1" applyFont="1" applyFill="1" applyBorder="1" applyAlignment="1" applyProtection="1">
      <alignment vertical="top"/>
    </xf>
    <xf numFmtId="0" fontId="2" fillId="0" borderId="0" xfId="1" applyAlignment="1" applyProtection="1">
      <alignment vertical="top"/>
    </xf>
    <xf numFmtId="49" fontId="2" fillId="0" borderId="0" xfId="1" applyNumberFormat="1" applyAlignment="1" applyProtection="1">
      <alignment horizontal="left" vertical="top" wrapText="1"/>
    </xf>
    <xf numFmtId="0" fontId="2" fillId="0" borderId="0" xfId="1" applyAlignment="1" applyProtection="1">
      <alignment horizontal="center" vertical="top"/>
    </xf>
    <xf numFmtId="0" fontId="2" fillId="0" borderId="1" xfId="1" applyFont="1" applyBorder="1" applyProtection="1"/>
    <xf numFmtId="0" fontId="5" fillId="0" borderId="35" xfId="1" applyFont="1" applyBorder="1" applyAlignment="1" applyProtection="1">
      <alignment horizontal="center" vertical="center"/>
    </xf>
    <xf numFmtId="0" fontId="2" fillId="0" borderId="2" xfId="1" applyBorder="1" applyProtection="1"/>
    <xf numFmtId="0" fontId="6" fillId="2" borderId="2" xfId="1" applyFont="1" applyFill="1" applyBorder="1" applyAlignment="1" applyProtection="1">
      <alignment horizontal="left" vertical="center" indent="1"/>
    </xf>
    <xf numFmtId="0" fontId="2" fillId="2" borderId="0" xfId="1" applyFill="1" applyBorder="1" applyProtection="1"/>
    <xf numFmtId="49" fontId="7" fillId="2" borderId="0" xfId="1" applyNumberFormat="1" applyFont="1" applyFill="1" applyBorder="1" applyAlignment="1" applyProtection="1">
      <alignment horizontal="left" vertical="center"/>
    </xf>
    <xf numFmtId="49" fontId="7" fillId="2" borderId="9" xfId="1" applyNumberFormat="1" applyFont="1" applyFill="1" applyBorder="1" applyAlignment="1" applyProtection="1">
      <alignment horizontal="left" vertical="center" wrapText="1"/>
    </xf>
    <xf numFmtId="49" fontId="7" fillId="2" borderId="10" xfId="1" applyNumberFormat="1" applyFont="1" applyFill="1" applyBorder="1" applyAlignment="1" applyProtection="1">
      <alignment horizontal="left" vertical="center" wrapText="1"/>
    </xf>
    <xf numFmtId="14" fontId="4" fillId="0" borderId="0" xfId="1" applyNumberFormat="1" applyFont="1" applyAlignment="1" applyProtection="1">
      <alignment horizontal="left"/>
    </xf>
    <xf numFmtId="0" fontId="2" fillId="2" borderId="2" xfId="1" applyFont="1" applyFill="1" applyBorder="1" applyAlignment="1" applyProtection="1">
      <alignment horizontal="left" vertical="center" indent="1"/>
    </xf>
    <xf numFmtId="0" fontId="3" fillId="2" borderId="0" xfId="1" applyFont="1" applyFill="1" applyBorder="1" applyAlignment="1" applyProtection="1">
      <alignment horizontal="left" vertical="center"/>
    </xf>
    <xf numFmtId="0" fontId="3" fillId="2" borderId="0" xfId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0" fontId="3" fillId="2" borderId="3" xfId="1" applyFont="1" applyFill="1" applyBorder="1" applyAlignment="1" applyProtection="1">
      <alignment vertical="center"/>
    </xf>
    <xf numFmtId="0" fontId="13" fillId="5" borderId="32" xfId="1" applyFont="1" applyFill="1" applyBorder="1" applyProtection="1"/>
    <xf numFmtId="0" fontId="2" fillId="5" borderId="32" xfId="1" applyFill="1" applyBorder="1" applyProtection="1"/>
    <xf numFmtId="0" fontId="2" fillId="2" borderId="4" xfId="1" applyFont="1" applyFill="1" applyBorder="1" applyAlignment="1" applyProtection="1">
      <alignment horizontal="left" vertical="center" indent="1"/>
    </xf>
    <xf numFmtId="0" fontId="2" fillId="2" borderId="5" xfId="1" applyFont="1" applyFill="1" applyBorder="1" applyProtection="1"/>
    <xf numFmtId="49" fontId="3" fillId="2" borderId="5" xfId="1" applyNumberFormat="1" applyFont="1" applyFill="1" applyBorder="1" applyAlignment="1" applyProtection="1">
      <alignment horizontal="left" vertical="center"/>
    </xf>
    <xf numFmtId="0" fontId="3" fillId="2" borderId="5" xfId="1" applyFont="1" applyFill="1" applyBorder="1" applyProtection="1"/>
    <xf numFmtId="0" fontId="3" fillId="2" borderId="5" xfId="1" applyFont="1" applyFill="1" applyBorder="1" applyAlignment="1" applyProtection="1"/>
    <xf numFmtId="0" fontId="3" fillId="2" borderId="6" xfId="1" applyFont="1" applyFill="1" applyBorder="1" applyAlignment="1" applyProtection="1"/>
    <xf numFmtId="0" fontId="13" fillId="5" borderId="0" xfId="1" applyFont="1" applyFill="1" applyProtection="1"/>
    <xf numFmtId="0" fontId="2" fillId="5" borderId="0" xfId="1" applyFill="1" applyProtection="1"/>
    <xf numFmtId="0" fontId="2" fillId="0" borderId="2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3" fillId="0" borderId="9" xfId="1" applyNumberFormat="1" applyFont="1" applyBorder="1" applyAlignment="1" applyProtection="1">
      <alignment horizontal="left" vertical="center" wrapText="1"/>
    </xf>
    <xf numFmtId="0" fontId="2" fillId="0" borderId="0" xfId="1" applyFont="1" applyBorder="1" applyAlignment="1" applyProtection="1">
      <alignment horizontal="right" vertical="center"/>
    </xf>
    <xf numFmtId="49" fontId="3" fillId="0" borderId="0" xfId="1" applyNumberFormat="1" applyFont="1" applyBorder="1" applyAlignment="1" applyProtection="1">
      <alignment horizontal="left" vertical="center"/>
    </xf>
    <xf numFmtId="0" fontId="2" fillId="0" borderId="3" xfId="1" applyBorder="1" applyAlignment="1" applyProtection="1"/>
    <xf numFmtId="0" fontId="3" fillId="0" borderId="2" xfId="1" applyFont="1" applyBorder="1" applyAlignment="1" applyProtection="1">
      <alignment horizontal="left" vertical="center" indent="1"/>
    </xf>
    <xf numFmtId="0" fontId="3" fillId="0" borderId="0" xfId="1" applyFont="1" applyBorder="1" applyAlignment="1" applyProtection="1">
      <alignment vertical="center"/>
    </xf>
    <xf numFmtId="0" fontId="3" fillId="0" borderId="4" xfId="1" applyFont="1" applyBorder="1" applyAlignment="1" applyProtection="1">
      <alignment horizontal="left" vertical="center" indent="1"/>
    </xf>
    <xf numFmtId="49" fontId="3" fillId="0" borderId="5" xfId="1" applyNumberFormat="1" applyFont="1" applyBorder="1" applyAlignment="1" applyProtection="1">
      <alignment horizontal="right" vertical="center"/>
    </xf>
    <xf numFmtId="49" fontId="3" fillId="0" borderId="5" xfId="1" applyNumberFormat="1" applyFont="1" applyBorder="1" applyAlignment="1" applyProtection="1">
      <alignment horizontal="left" vertical="center"/>
    </xf>
    <xf numFmtId="0" fontId="3" fillId="0" borderId="5" xfId="1" applyFont="1" applyBorder="1" applyAlignment="1" applyProtection="1">
      <alignment vertical="center"/>
    </xf>
    <xf numFmtId="0" fontId="2" fillId="0" borderId="5" xfId="1" applyFont="1" applyBorder="1" applyAlignment="1" applyProtection="1">
      <alignment vertical="center"/>
    </xf>
    <xf numFmtId="0" fontId="2" fillId="0" borderId="6" xfId="1" applyBorder="1" applyAlignment="1" applyProtection="1"/>
    <xf numFmtId="0" fontId="3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3" fillId="0" borderId="0" xfId="1" applyFont="1" applyBorder="1" applyAlignment="1" applyProtection="1">
      <alignment horizontal="left" vertical="center"/>
    </xf>
    <xf numFmtId="0" fontId="2" fillId="0" borderId="7" xfId="1" applyBorder="1" applyProtection="1"/>
    <xf numFmtId="0" fontId="2" fillId="0" borderId="4" xfId="1" applyBorder="1" applyAlignment="1" applyProtection="1">
      <alignment horizontal="left" indent="1"/>
    </xf>
    <xf numFmtId="0" fontId="3" fillId="0" borderId="5" xfId="1" applyFont="1" applyBorder="1" applyAlignment="1" applyProtection="1">
      <alignment horizontal="right" vertical="center"/>
    </xf>
    <xf numFmtId="0" fontId="3" fillId="0" borderId="5" xfId="1" applyFont="1" applyFill="1" applyBorder="1" applyAlignment="1" applyProtection="1">
      <alignment horizontal="left" vertical="center"/>
    </xf>
    <xf numFmtId="0" fontId="2" fillId="0" borderId="5" xfId="1" applyBorder="1" applyAlignment="1" applyProtection="1">
      <alignment vertical="center"/>
    </xf>
    <xf numFmtId="0" fontId="2" fillId="0" borderId="5" xfId="1" applyBorder="1" applyAlignment="1" applyProtection="1"/>
    <xf numFmtId="0" fontId="2" fillId="0" borderId="5" xfId="1" applyBorder="1" applyAlignment="1" applyProtection="1">
      <alignment horizontal="right"/>
    </xf>
    <xf numFmtId="0" fontId="2" fillId="0" borderId="5" xfId="1" applyFont="1" applyBorder="1" applyAlignment="1" applyProtection="1">
      <alignment horizontal="right" vertical="center"/>
    </xf>
    <xf numFmtId="0" fontId="2" fillId="0" borderId="8" xfId="1" applyFont="1" applyBorder="1" applyAlignment="1" applyProtection="1">
      <alignment horizontal="left" vertical="top" indent="1"/>
    </xf>
    <xf numFmtId="0" fontId="2" fillId="0" borderId="9" xfId="1" applyBorder="1" applyAlignment="1" applyProtection="1">
      <alignment vertical="top"/>
    </xf>
    <xf numFmtId="0" fontId="3" fillId="0" borderId="9" xfId="1" applyFont="1" applyFill="1" applyBorder="1" applyAlignment="1" applyProtection="1">
      <alignment horizontal="left" vertical="top"/>
    </xf>
    <xf numFmtId="0" fontId="3" fillId="0" borderId="9" xfId="1" applyFont="1" applyBorder="1" applyAlignment="1" applyProtection="1">
      <alignment vertical="center"/>
    </xf>
    <xf numFmtId="0" fontId="2" fillId="0" borderId="9" xfId="1" applyFont="1" applyBorder="1" applyAlignment="1" applyProtection="1">
      <alignment horizontal="right" vertical="center"/>
    </xf>
    <xf numFmtId="0" fontId="2" fillId="0" borderId="10" xfId="1" applyBorder="1" applyAlignment="1" applyProtection="1"/>
    <xf numFmtId="0" fontId="2" fillId="0" borderId="5" xfId="1" applyBorder="1" applyAlignment="1" applyProtection="1">
      <alignment horizontal="left"/>
    </xf>
    <xf numFmtId="1" fontId="2" fillId="0" borderId="5" xfId="1" applyNumberFormat="1" applyFont="1" applyBorder="1" applyAlignment="1" applyProtection="1">
      <alignment horizontal="right" indent="1"/>
    </xf>
    <xf numFmtId="0" fontId="2" fillId="0" borderId="5" xfId="1" applyFont="1" applyBorder="1" applyAlignment="1" applyProtection="1">
      <alignment horizontal="right" indent="1"/>
    </xf>
    <xf numFmtId="0" fontId="2" fillId="0" borderId="6" xfId="1" applyFont="1" applyBorder="1" applyAlignment="1" applyProtection="1">
      <alignment horizontal="right" indent="1"/>
    </xf>
    <xf numFmtId="49" fontId="2" fillId="0" borderId="2" xfId="1" applyNumberFormat="1" applyFont="1" applyBorder="1" applyProtection="1"/>
    <xf numFmtId="49" fontId="2" fillId="0" borderId="11" xfId="1" applyNumberFormat="1" applyFont="1" applyBorder="1" applyAlignment="1" applyProtection="1">
      <alignment horizontal="left" vertical="center" indent="1"/>
    </xf>
    <xf numFmtId="0" fontId="2" fillId="0" borderId="12" xfId="1" applyBorder="1" applyAlignment="1" applyProtection="1">
      <alignment horizontal="left" vertical="center"/>
    </xf>
    <xf numFmtId="0" fontId="2" fillId="0" borderId="12" xfId="1" applyBorder="1" applyProtection="1"/>
    <xf numFmtId="4" fontId="8" fillId="0" borderId="26" xfId="1" applyNumberFormat="1" applyFont="1" applyBorder="1" applyAlignment="1" applyProtection="1">
      <alignment horizontal="right" vertical="center" indent="1"/>
    </xf>
    <xf numFmtId="4" fontId="8" fillId="0" borderId="34" xfId="1" applyNumberFormat="1" applyFont="1" applyBorder="1" applyAlignment="1" applyProtection="1">
      <alignment horizontal="right" vertical="center" indent="1"/>
    </xf>
    <xf numFmtId="4" fontId="8" fillId="0" borderId="14" xfId="1" applyNumberFormat="1" applyFont="1" applyBorder="1" applyAlignment="1" applyProtection="1">
      <alignment horizontal="right" vertical="center" indent="1"/>
    </xf>
    <xf numFmtId="4" fontId="8" fillId="0" borderId="28" xfId="1" applyNumberFormat="1" applyFont="1" applyBorder="1" applyAlignment="1" applyProtection="1">
      <alignment horizontal="right" vertical="center" indent="1"/>
    </xf>
    <xf numFmtId="4" fontId="8" fillId="0" borderId="13" xfId="1" applyNumberFormat="1" applyFont="1" applyBorder="1" applyAlignment="1" applyProtection="1">
      <alignment horizontal="right" vertical="center" indent="1"/>
    </xf>
    <xf numFmtId="0" fontId="3" fillId="0" borderId="11" xfId="1" applyFont="1" applyBorder="1" applyAlignment="1" applyProtection="1">
      <alignment horizontal="left" vertical="center" indent="1"/>
    </xf>
    <xf numFmtId="0" fontId="3" fillId="0" borderId="12" xfId="1" applyFont="1" applyBorder="1" applyAlignment="1" applyProtection="1">
      <alignment horizontal="left" vertical="center"/>
    </xf>
    <xf numFmtId="0" fontId="3" fillId="0" borderId="12" xfId="1" applyFont="1" applyBorder="1" applyProtection="1"/>
    <xf numFmtId="4" fontId="9" fillId="0" borderId="26" xfId="1" applyNumberFormat="1" applyFont="1" applyBorder="1" applyAlignment="1" applyProtection="1">
      <alignment horizontal="right" vertical="center" indent="1"/>
    </xf>
    <xf numFmtId="4" fontId="9" fillId="0" borderId="34" xfId="1" applyNumberFormat="1" applyFont="1" applyBorder="1" applyAlignment="1" applyProtection="1">
      <alignment horizontal="right" vertical="center" indent="1"/>
    </xf>
    <xf numFmtId="0" fontId="2" fillId="0" borderId="11" xfId="1" applyFont="1" applyBorder="1" applyAlignment="1" applyProtection="1">
      <alignment horizontal="left" indent="1"/>
    </xf>
    <xf numFmtId="1" fontId="3" fillId="0" borderId="12" xfId="1" applyNumberFormat="1" applyFont="1" applyBorder="1" applyAlignment="1" applyProtection="1">
      <alignment horizontal="right" vertical="center"/>
    </xf>
    <xf numFmtId="0" fontId="2" fillId="0" borderId="12" xfId="1" applyBorder="1" applyAlignment="1" applyProtection="1">
      <alignment horizontal="left" vertical="center" indent="1"/>
    </xf>
    <xf numFmtId="0" fontId="3" fillId="0" borderId="12" xfId="1" applyFont="1" applyBorder="1" applyAlignment="1" applyProtection="1">
      <alignment vertical="center"/>
    </xf>
    <xf numFmtId="49" fontId="2" fillId="0" borderId="13" xfId="1" applyNumberFormat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 indent="1"/>
    </xf>
    <xf numFmtId="1" fontId="3" fillId="0" borderId="14" xfId="1" applyNumberFormat="1" applyFont="1" applyBorder="1" applyAlignment="1" applyProtection="1">
      <alignment horizontal="right" vertical="center"/>
    </xf>
    <xf numFmtId="4" fontId="9" fillId="0" borderId="14" xfId="1" applyNumberFormat="1" applyFont="1" applyBorder="1" applyAlignment="1" applyProtection="1">
      <alignment vertical="center"/>
    </xf>
    <xf numFmtId="4" fontId="9" fillId="0" borderId="14" xfId="1" applyNumberFormat="1" applyFont="1" applyBorder="1" applyAlignment="1" applyProtection="1">
      <alignment horizontal="right" vertical="center"/>
    </xf>
    <xf numFmtId="0" fontId="2" fillId="0" borderId="4" xfId="1" applyFont="1" applyBorder="1" applyAlignment="1" applyProtection="1">
      <alignment horizontal="left" vertical="center" indent="1"/>
    </xf>
    <xf numFmtId="0" fontId="2" fillId="0" borderId="5" xfId="1" applyBorder="1" applyAlignment="1" applyProtection="1">
      <alignment horizontal="left" vertical="center"/>
    </xf>
    <xf numFmtId="0" fontId="2" fillId="0" borderId="5" xfId="1" applyBorder="1" applyProtection="1"/>
    <xf numFmtId="1" fontId="3" fillId="0" borderId="15" xfId="1" applyNumberFormat="1" applyFont="1" applyBorder="1" applyAlignment="1" applyProtection="1">
      <alignment horizontal="right" vertical="center"/>
    </xf>
    <xf numFmtId="0" fontId="2" fillId="0" borderId="5" xfId="1" applyFont="1" applyBorder="1" applyAlignment="1" applyProtection="1">
      <alignment horizontal="left" vertical="center" indent="1"/>
    </xf>
    <xf numFmtId="4" fontId="9" fillId="0" borderId="15" xfId="1" applyNumberFormat="1" applyFont="1" applyBorder="1" applyAlignment="1" applyProtection="1">
      <alignment horizontal="right" vertical="center"/>
    </xf>
    <xf numFmtId="49" fontId="2" fillId="0" borderId="6" xfId="1" applyNumberFormat="1" applyFont="1" applyBorder="1" applyAlignment="1" applyProtection="1">
      <alignment horizontal="left" vertical="center"/>
    </xf>
    <xf numFmtId="0" fontId="2" fillId="0" borderId="0" xfId="1" applyBorder="1" applyAlignment="1" applyProtection="1">
      <alignment horizontal="lef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" fontId="9" fillId="0" borderId="9" xfId="1" applyNumberFormat="1" applyFont="1" applyBorder="1" applyAlignment="1" applyProtection="1">
      <alignment horizontal="right" vertical="center"/>
    </xf>
    <xf numFmtId="49" fontId="2" fillId="0" borderId="3" xfId="1" applyNumberFormat="1" applyFont="1" applyBorder="1" applyAlignment="1" applyProtection="1">
      <alignment horizontal="left" vertical="center"/>
    </xf>
    <xf numFmtId="0" fontId="7" fillId="2" borderId="16" xfId="1" applyFont="1" applyFill="1" applyBorder="1" applyAlignment="1" applyProtection="1">
      <alignment horizontal="left" vertical="center" indent="1"/>
    </xf>
    <xf numFmtId="0" fontId="3" fillId="2" borderId="17" xfId="1" applyFont="1" applyFill="1" applyBorder="1" applyAlignment="1" applyProtection="1">
      <alignment horizontal="left" vertical="center"/>
    </xf>
    <xf numFmtId="0" fontId="2" fillId="2" borderId="17" xfId="1" applyFill="1" applyBorder="1" applyAlignment="1" applyProtection="1">
      <alignment horizontal="left" vertical="center"/>
    </xf>
    <xf numFmtId="4" fontId="7" fillId="2" borderId="17" xfId="1" applyNumberFormat="1" applyFont="1" applyFill="1" applyBorder="1" applyAlignment="1" applyProtection="1">
      <alignment horizontal="left" vertical="center"/>
    </xf>
    <xf numFmtId="2" fontId="10" fillId="2" borderId="17" xfId="1" applyNumberFormat="1" applyFont="1" applyFill="1" applyBorder="1" applyAlignment="1" applyProtection="1">
      <alignment horizontal="right" vertical="center"/>
    </xf>
    <xf numFmtId="49" fontId="2" fillId="2" borderId="18" xfId="1" applyNumberFormat="1" applyFill="1" applyBorder="1" applyAlignment="1" applyProtection="1">
      <alignment horizontal="left" vertical="center"/>
    </xf>
    <xf numFmtId="0" fontId="2" fillId="2" borderId="17" xfId="1" applyFill="1" applyBorder="1" applyProtection="1"/>
    <xf numFmtId="4" fontId="10" fillId="2" borderId="17" xfId="1" applyNumberFormat="1" applyFont="1" applyFill="1" applyBorder="1" applyAlignment="1" applyProtection="1">
      <alignment horizontal="right" vertical="center"/>
    </xf>
    <xf numFmtId="49" fontId="3" fillId="2" borderId="18" xfId="1" applyNumberFormat="1" applyFont="1" applyFill="1" applyBorder="1" applyAlignment="1" applyProtection="1">
      <alignment horizontal="left" vertical="center"/>
    </xf>
    <xf numFmtId="0" fontId="2" fillId="0" borderId="3" xfId="1" applyBorder="1" applyAlignment="1" applyProtection="1">
      <alignment horizontal="right"/>
    </xf>
    <xf numFmtId="0" fontId="2" fillId="0" borderId="0" xfId="1" applyFont="1" applyBorder="1" applyAlignment="1" applyProtection="1">
      <alignment horizontal="center" vertical="center"/>
    </xf>
    <xf numFmtId="0" fontId="3" fillId="0" borderId="7" xfId="1" applyFont="1" applyBorder="1" applyProtection="1"/>
    <xf numFmtId="0" fontId="3" fillId="0" borderId="2" xfId="1" applyFont="1" applyBorder="1" applyProtection="1"/>
    <xf numFmtId="0" fontId="3" fillId="0" borderId="0" xfId="1" applyFont="1" applyBorder="1" applyProtection="1"/>
    <xf numFmtId="0" fontId="3" fillId="0" borderId="5" xfId="1" applyFont="1" applyBorder="1" applyProtection="1"/>
    <xf numFmtId="0" fontId="3" fillId="0" borderId="5" xfId="1" applyFont="1" applyBorder="1" applyAlignment="1" applyProtection="1"/>
    <xf numFmtId="0" fontId="3" fillId="0" borderId="3" xfId="1" applyFont="1" applyBorder="1" applyAlignment="1" applyProtection="1">
      <alignment horizontal="right"/>
    </xf>
    <xf numFmtId="0" fontId="3" fillId="0" borderId="0" xfId="1" applyFont="1" applyProtection="1"/>
    <xf numFmtId="0" fontId="2" fillId="0" borderId="9" xfId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19" xfId="1" applyBorder="1" applyProtection="1"/>
    <xf numFmtId="0" fontId="2" fillId="0" borderId="20" xfId="1" applyBorder="1" applyProtection="1"/>
    <xf numFmtId="0" fontId="2" fillId="0" borderId="21" xfId="1" applyBorder="1" applyProtection="1"/>
    <xf numFmtId="0" fontId="2" fillId="0" borderId="21" xfId="1" applyBorder="1" applyAlignment="1" applyProtection="1"/>
    <xf numFmtId="0" fontId="2" fillId="0" borderId="22" xfId="1" applyBorder="1" applyAlignment="1" applyProtection="1">
      <alignment horizontal="right"/>
    </xf>
    <xf numFmtId="0" fontId="7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0" borderId="0" xfId="1" applyFont="1" applyAlignment="1" applyProtection="1">
      <alignment horizontal="center" shrinkToFit="1"/>
    </xf>
    <xf numFmtId="3" fontId="2" fillId="0" borderId="23" xfId="1" applyNumberFormat="1" applyFont="1" applyBorder="1" applyProtection="1"/>
    <xf numFmtId="3" fontId="4" fillId="2" borderId="24" xfId="1" applyNumberFormat="1" applyFont="1" applyFill="1" applyBorder="1" applyAlignment="1" applyProtection="1">
      <alignment vertical="center"/>
    </xf>
    <xf numFmtId="3" fontId="4" fillId="2" borderId="9" xfId="1" applyNumberFormat="1" applyFont="1" applyFill="1" applyBorder="1" applyAlignment="1" applyProtection="1">
      <alignment vertical="center"/>
    </xf>
    <xf numFmtId="3" fontId="4" fillId="2" borderId="9" xfId="1" applyNumberFormat="1" applyFont="1" applyFill="1" applyBorder="1" applyAlignment="1" applyProtection="1">
      <alignment vertical="center" wrapText="1"/>
    </xf>
    <xf numFmtId="3" fontId="11" fillId="2" borderId="25" xfId="1" applyNumberFormat="1" applyFont="1" applyFill="1" applyBorder="1" applyAlignment="1" applyProtection="1">
      <alignment horizontal="center" vertical="center" wrapText="1" shrinkToFit="1"/>
    </xf>
    <xf numFmtId="3" fontId="4" fillId="2" borderId="25" xfId="1" applyNumberFormat="1" applyFont="1" applyFill="1" applyBorder="1" applyAlignment="1" applyProtection="1">
      <alignment horizontal="center" vertical="center" wrapText="1" shrinkToFit="1"/>
    </xf>
    <xf numFmtId="3" fontId="4" fillId="2" borderId="25" xfId="1" applyNumberFormat="1" applyFont="1" applyFill="1" applyBorder="1" applyAlignment="1" applyProtection="1">
      <alignment horizontal="center" vertical="center" wrapText="1"/>
    </xf>
    <xf numFmtId="3" fontId="2" fillId="0" borderId="14" xfId="1" applyNumberFormat="1" applyBorder="1" applyAlignment="1" applyProtection="1"/>
    <xf numFmtId="3" fontId="2" fillId="0" borderId="12" xfId="1" applyNumberFormat="1" applyBorder="1" applyProtection="1"/>
    <xf numFmtId="3" fontId="4" fillId="0" borderId="26" xfId="1" applyNumberFormat="1" applyFont="1" applyBorder="1" applyAlignment="1" applyProtection="1">
      <alignment horizontal="right" wrapText="1" shrinkToFit="1"/>
    </xf>
    <xf numFmtId="3" fontId="4" fillId="0" borderId="26" xfId="1" applyNumberFormat="1" applyFont="1" applyBorder="1" applyAlignment="1" applyProtection="1">
      <alignment horizontal="right" shrinkToFit="1"/>
    </xf>
    <xf numFmtId="3" fontId="2" fillId="0" borderId="26" xfId="1" applyNumberFormat="1" applyBorder="1" applyAlignment="1" applyProtection="1">
      <alignment shrinkToFit="1"/>
    </xf>
    <xf numFmtId="3" fontId="2" fillId="0" borderId="26" xfId="1" applyNumberFormat="1" applyBorder="1" applyAlignment="1" applyProtection="1"/>
    <xf numFmtId="3" fontId="2" fillId="4" borderId="26" xfId="1" applyNumberFormat="1" applyFont="1" applyFill="1" applyBorder="1" applyProtection="1"/>
    <xf numFmtId="3" fontId="2" fillId="4" borderId="27" xfId="1" applyNumberFormat="1" applyFill="1" applyBorder="1" applyAlignment="1" applyProtection="1">
      <alignment wrapText="1" shrinkToFit="1"/>
    </xf>
    <xf numFmtId="3" fontId="2" fillId="4" borderId="27" xfId="1" applyNumberFormat="1" applyFill="1" applyBorder="1" applyAlignment="1" applyProtection="1">
      <alignment shrinkToFit="1"/>
    </xf>
    <xf numFmtId="3" fontId="2" fillId="4" borderId="27" xfId="1" applyNumberFormat="1" applyFill="1" applyBorder="1" applyAlignment="1" applyProtection="1"/>
    <xf numFmtId="0" fontId="2" fillId="0" borderId="0" xfId="1" applyAlignment="1" applyProtection="1"/>
    <xf numFmtId="0" fontId="2" fillId="0" borderId="2" xfId="1" applyBorder="1" applyAlignment="1" applyProtection="1">
      <alignment vertical="center"/>
    </xf>
    <xf numFmtId="0" fontId="2" fillId="0" borderId="2" xfId="1" applyBorder="1" applyAlignment="1" applyProtection="1">
      <alignment horizontal="right" vertical="center"/>
    </xf>
    <xf numFmtId="0" fontId="2" fillId="0" borderId="3" xfId="1" applyBorder="1" applyAlignment="1" applyProtection="1">
      <alignment horizontal="right" vertical="center"/>
    </xf>
    <xf numFmtId="0" fontId="2" fillId="0" borderId="0" xfId="1" applyAlignment="1" applyProtection="1">
      <alignment vertical="center"/>
    </xf>
  </cellXfs>
  <cellStyles count="5">
    <cellStyle name="Excel Built-in Normal" xfId="1" xr:uid="{F5797C78-3F55-49BD-BE99-0CC561D60167}"/>
    <cellStyle name="Měna" xfId="2" builtinId="4"/>
    <cellStyle name="Normální" xfId="0" builtinId="0"/>
    <cellStyle name="normální 2" xfId="3" xr:uid="{1A630668-903D-49F7-9BFB-73E899C6BC37}"/>
    <cellStyle name="Normální 3" xfId="4" xr:uid="{BD1F9D4E-A053-4515-BD5E-6C1EF676FC1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0C36D-8C8C-4A2C-8BBF-85CECD5EF153}">
  <sheetPr>
    <tabColor indexed="49"/>
  </sheetPr>
  <dimension ref="A1:O39"/>
  <sheetViews>
    <sheetView topLeftCell="B1" zoomScaleSheetLayoutView="75" workbookViewId="0">
      <selection activeCell="H31" sqref="H31"/>
    </sheetView>
  </sheetViews>
  <sheetFormatPr defaultColWidth="9" defaultRowHeight="13.2" x14ac:dyDescent="0.25"/>
  <cols>
    <col min="1" max="1" width="0" style="42" hidden="1" customWidth="1"/>
    <col min="2" max="2" width="9.109375" style="42" customWidth="1"/>
    <col min="3" max="3" width="7.44140625" style="42" customWidth="1"/>
    <col min="4" max="4" width="10.88671875" style="42" customWidth="1"/>
    <col min="5" max="5" width="12.109375" style="42" customWidth="1"/>
    <col min="6" max="6" width="9.88671875" style="42" customWidth="1"/>
    <col min="7" max="7" width="15.33203125" style="223" customWidth="1"/>
    <col min="8" max="8" width="12.6640625" style="42" customWidth="1"/>
    <col min="9" max="9" width="12.6640625" style="223" customWidth="1"/>
    <col min="10" max="10" width="6.6640625" style="223" customWidth="1"/>
    <col min="11" max="11" width="4.33203125" style="42" customWidth="1"/>
    <col min="12" max="12" width="14.5546875" style="42" customWidth="1"/>
    <col min="13" max="15" width="10.6640625" style="42" customWidth="1"/>
    <col min="16" max="16384" width="9" style="42"/>
  </cols>
  <sheetData>
    <row r="1" spans="1:15" ht="33.75" customHeight="1" x14ac:dyDescent="0.25">
      <c r="A1" s="84" t="s">
        <v>0</v>
      </c>
      <c r="B1" s="85" t="s">
        <v>1</v>
      </c>
      <c r="C1" s="85"/>
      <c r="D1" s="85"/>
      <c r="E1" s="85"/>
      <c r="F1" s="85"/>
      <c r="G1" s="85"/>
      <c r="H1" s="85"/>
      <c r="I1" s="85"/>
      <c r="J1" s="85"/>
    </row>
    <row r="2" spans="1:15" ht="37.950000000000003" customHeight="1" x14ac:dyDescent="0.25">
      <c r="A2" s="86"/>
      <c r="B2" s="87" t="s">
        <v>4</v>
      </c>
      <c r="C2" s="88"/>
      <c r="D2" s="89"/>
      <c r="E2" s="90" t="s">
        <v>84</v>
      </c>
      <c r="F2" s="90"/>
      <c r="G2" s="90"/>
      <c r="H2" s="90"/>
      <c r="I2" s="90"/>
      <c r="J2" s="91"/>
      <c r="O2" s="92"/>
    </row>
    <row r="3" spans="1:15" ht="23.25" customHeight="1" x14ac:dyDescent="0.25">
      <c r="A3" s="86"/>
      <c r="B3" s="93" t="s">
        <v>2</v>
      </c>
      <c r="C3" s="88"/>
      <c r="D3" s="94"/>
      <c r="E3" s="94" t="s">
        <v>149</v>
      </c>
      <c r="F3" s="95"/>
      <c r="G3" s="95"/>
      <c r="H3" s="88"/>
      <c r="I3" s="96"/>
      <c r="J3" s="97"/>
      <c r="L3" s="98" t="s">
        <v>75</v>
      </c>
      <c r="M3" s="99"/>
    </row>
    <row r="4" spans="1:15" ht="23.25" customHeight="1" x14ac:dyDescent="0.25">
      <c r="A4" s="86"/>
      <c r="B4" s="100" t="s">
        <v>3</v>
      </c>
      <c r="C4" s="101"/>
      <c r="D4" s="102"/>
      <c r="E4" s="102"/>
      <c r="F4" s="103"/>
      <c r="G4" s="104"/>
      <c r="H4" s="103"/>
      <c r="I4" s="104"/>
      <c r="J4" s="105"/>
      <c r="L4" s="106" t="s">
        <v>76</v>
      </c>
      <c r="M4" s="107"/>
    </row>
    <row r="5" spans="1:15" ht="36.75" customHeight="1" x14ac:dyDescent="0.25">
      <c r="A5" s="86"/>
      <c r="B5" s="108" t="s">
        <v>4</v>
      </c>
      <c r="C5" s="109"/>
      <c r="D5" s="110" t="s">
        <v>85</v>
      </c>
      <c r="E5" s="110"/>
      <c r="F5" s="110"/>
      <c r="G5" s="110"/>
      <c r="H5" s="111" t="s">
        <v>5</v>
      </c>
      <c r="I5" s="112" t="s">
        <v>73</v>
      </c>
      <c r="J5" s="113"/>
    </row>
    <row r="6" spans="1:15" ht="15.75" customHeight="1" x14ac:dyDescent="0.25">
      <c r="A6" s="86"/>
      <c r="B6" s="114"/>
      <c r="C6" s="115"/>
      <c r="D6" s="112"/>
      <c r="E6" s="115"/>
      <c r="F6" s="115"/>
      <c r="G6" s="115"/>
      <c r="H6" s="111" t="s">
        <v>6</v>
      </c>
      <c r="I6" s="112" t="s">
        <v>74</v>
      </c>
      <c r="J6" s="113"/>
    </row>
    <row r="7" spans="1:15" ht="15.75" customHeight="1" x14ac:dyDescent="0.25">
      <c r="A7" s="86"/>
      <c r="B7" s="116"/>
      <c r="C7" s="117"/>
      <c r="D7" s="118"/>
      <c r="E7" s="119"/>
      <c r="F7" s="119"/>
      <c r="G7" s="119"/>
      <c r="H7" s="120"/>
      <c r="I7" s="119"/>
      <c r="J7" s="121"/>
    </row>
    <row r="8" spans="1:15" ht="24" hidden="1" customHeight="1" x14ac:dyDescent="0.25">
      <c r="A8" s="86"/>
      <c r="B8" s="108" t="s">
        <v>7</v>
      </c>
      <c r="C8" s="109"/>
      <c r="D8" s="122"/>
      <c r="E8" s="109"/>
      <c r="F8" s="109"/>
      <c r="G8" s="123"/>
      <c r="H8" s="111" t="s">
        <v>5</v>
      </c>
      <c r="I8" s="124"/>
      <c r="J8" s="113"/>
    </row>
    <row r="9" spans="1:15" ht="15.75" hidden="1" customHeight="1" x14ac:dyDescent="0.25">
      <c r="A9" s="125"/>
      <c r="B9" s="86"/>
      <c r="C9" s="109"/>
      <c r="D9" s="122"/>
      <c r="E9" s="109"/>
      <c r="F9" s="109"/>
      <c r="G9" s="123"/>
      <c r="H9" s="111" t="s">
        <v>6</v>
      </c>
      <c r="I9" s="124"/>
      <c r="J9" s="113"/>
    </row>
    <row r="10" spans="1:15" ht="15.75" hidden="1" customHeight="1" x14ac:dyDescent="0.25">
      <c r="A10" s="86"/>
      <c r="B10" s="126"/>
      <c r="C10" s="127"/>
      <c r="D10" s="128"/>
      <c r="E10" s="129"/>
      <c r="F10" s="129"/>
      <c r="G10" s="130"/>
      <c r="H10" s="130"/>
      <c r="I10" s="131"/>
      <c r="J10" s="121"/>
    </row>
    <row r="11" spans="1:15" ht="24" customHeight="1" x14ac:dyDescent="0.25">
      <c r="A11" s="86"/>
      <c r="B11" s="108" t="s">
        <v>8</v>
      </c>
      <c r="C11" s="109"/>
      <c r="D11" s="21"/>
      <c r="E11" s="21"/>
      <c r="F11" s="21"/>
      <c r="G11" s="21"/>
      <c r="H11" s="111" t="s">
        <v>5</v>
      </c>
      <c r="I11" s="1"/>
      <c r="J11" s="113"/>
    </row>
    <row r="12" spans="1:15" ht="15.75" customHeight="1" x14ac:dyDescent="0.25">
      <c r="A12" s="86"/>
      <c r="B12" s="114"/>
      <c r="C12" s="115"/>
      <c r="D12" s="22"/>
      <c r="E12" s="22"/>
      <c r="F12" s="22"/>
      <c r="G12" s="22"/>
      <c r="H12" s="111" t="s">
        <v>6</v>
      </c>
      <c r="I12" s="1"/>
      <c r="J12" s="113"/>
    </row>
    <row r="13" spans="1:15" ht="15.75" customHeight="1" x14ac:dyDescent="0.25">
      <c r="A13" s="86"/>
      <c r="B13" s="116"/>
      <c r="C13" s="2"/>
      <c r="D13" s="23"/>
      <c r="E13" s="23"/>
      <c r="F13" s="23"/>
      <c r="G13" s="23"/>
      <c r="H13" s="132"/>
      <c r="I13" s="119"/>
      <c r="J13" s="121"/>
    </row>
    <row r="14" spans="1:15" ht="24" hidden="1" customHeight="1" x14ac:dyDescent="0.25">
      <c r="A14" s="86"/>
      <c r="B14" s="133" t="s">
        <v>9</v>
      </c>
      <c r="C14" s="134"/>
      <c r="D14" s="135"/>
      <c r="E14" s="136"/>
      <c r="F14" s="136"/>
      <c r="G14" s="136"/>
      <c r="H14" s="137"/>
      <c r="I14" s="136"/>
      <c r="J14" s="138"/>
    </row>
    <row r="15" spans="1:15" ht="32.25" customHeight="1" x14ac:dyDescent="0.25">
      <c r="A15" s="86"/>
      <c r="B15" s="126" t="s">
        <v>10</v>
      </c>
      <c r="C15" s="139"/>
      <c r="D15" s="130"/>
      <c r="E15" s="140"/>
      <c r="F15" s="140"/>
      <c r="G15" s="141"/>
      <c r="H15" s="141"/>
      <c r="I15" s="142" t="s">
        <v>11</v>
      </c>
      <c r="J15" s="142"/>
    </row>
    <row r="16" spans="1:15" ht="23.25" customHeight="1" x14ac:dyDescent="0.25">
      <c r="A16" s="143" t="s">
        <v>12</v>
      </c>
      <c r="B16" s="144" t="s">
        <v>88</v>
      </c>
      <c r="C16" s="145"/>
      <c r="D16" s="146"/>
      <c r="E16" s="147"/>
      <c r="F16" s="147"/>
      <c r="G16" s="147"/>
      <c r="H16" s="147"/>
      <c r="I16" s="148">
        <f>položky!F8</f>
        <v>0</v>
      </c>
      <c r="J16" s="148"/>
    </row>
    <row r="17" spans="1:10" ht="23.25" customHeight="1" x14ac:dyDescent="0.25">
      <c r="A17" s="143" t="s">
        <v>13</v>
      </c>
      <c r="B17" s="144" t="s">
        <v>86</v>
      </c>
      <c r="C17" s="145"/>
      <c r="D17" s="146"/>
      <c r="E17" s="149"/>
      <c r="F17" s="150"/>
      <c r="G17" s="149"/>
      <c r="H17" s="150"/>
      <c r="I17" s="149">
        <f>položky!F11</f>
        <v>0</v>
      </c>
      <c r="J17" s="151"/>
    </row>
    <row r="18" spans="1:10" ht="23.25" customHeight="1" x14ac:dyDescent="0.25">
      <c r="A18" s="143" t="s">
        <v>14</v>
      </c>
      <c r="B18" s="144" t="s">
        <v>87</v>
      </c>
      <c r="C18" s="145"/>
      <c r="D18" s="146"/>
      <c r="E18" s="147"/>
      <c r="F18" s="147"/>
      <c r="G18" s="147"/>
      <c r="H18" s="147"/>
      <c r="I18" s="148">
        <f>položky!F14</f>
        <v>0</v>
      </c>
      <c r="J18" s="148"/>
    </row>
    <row r="19" spans="1:10" ht="23.25" customHeight="1" x14ac:dyDescent="0.25">
      <c r="A19" s="143" t="s">
        <v>15</v>
      </c>
      <c r="B19" s="144" t="s">
        <v>16</v>
      </c>
      <c r="C19" s="145"/>
      <c r="D19" s="146"/>
      <c r="E19" s="147"/>
      <c r="F19" s="147"/>
      <c r="G19" s="147"/>
      <c r="H19" s="147"/>
      <c r="I19" s="148">
        <f>položky!F16</f>
        <v>0</v>
      </c>
      <c r="J19" s="148"/>
    </row>
    <row r="20" spans="1:10" ht="23.25" customHeight="1" x14ac:dyDescent="0.25">
      <c r="A20" s="86"/>
      <c r="B20" s="152" t="s">
        <v>11</v>
      </c>
      <c r="C20" s="153"/>
      <c r="D20" s="154"/>
      <c r="E20" s="155"/>
      <c r="F20" s="155"/>
      <c r="G20" s="155"/>
      <c r="H20" s="155"/>
      <c r="I20" s="156">
        <f>SUM(I16:J19)</f>
        <v>0</v>
      </c>
      <c r="J20" s="156"/>
    </row>
    <row r="21" spans="1:10" ht="33" customHeight="1" x14ac:dyDescent="0.25">
      <c r="A21" s="86"/>
      <c r="B21" s="157" t="s">
        <v>17</v>
      </c>
      <c r="C21" s="145"/>
      <c r="D21" s="146"/>
      <c r="E21" s="158"/>
      <c r="F21" s="159"/>
      <c r="G21" s="160"/>
      <c r="H21" s="160"/>
      <c r="I21" s="160"/>
      <c r="J21" s="161"/>
    </row>
    <row r="22" spans="1:10" ht="23.25" customHeight="1" x14ac:dyDescent="0.25">
      <c r="A22" s="86"/>
      <c r="B22" s="162" t="s">
        <v>18</v>
      </c>
      <c r="C22" s="145"/>
      <c r="D22" s="146"/>
      <c r="E22" s="163">
        <v>15</v>
      </c>
      <c r="F22" s="159" t="s">
        <v>19</v>
      </c>
      <c r="G22" s="164">
        <f>ZakladDPHSniVypocet</f>
        <v>0</v>
      </c>
      <c r="H22" s="164"/>
      <c r="I22" s="164"/>
      <c r="J22" s="161" t="str">
        <f t="shared" ref="J22:J27" si="0">Mena</f>
        <v>CZK</v>
      </c>
    </row>
    <row r="23" spans="1:10" ht="23.25" customHeight="1" x14ac:dyDescent="0.25">
      <c r="A23" s="86"/>
      <c r="B23" s="162" t="s">
        <v>20</v>
      </c>
      <c r="C23" s="145"/>
      <c r="D23" s="146"/>
      <c r="E23" s="163">
        <f>SazbaDPH1</f>
        <v>15</v>
      </c>
      <c r="F23" s="159" t="s">
        <v>19</v>
      </c>
      <c r="G23" s="165">
        <f>ZakladDPHSni*SazbaDPH1/100</f>
        <v>0</v>
      </c>
      <c r="H23" s="165"/>
      <c r="I23" s="165"/>
      <c r="J23" s="161" t="str">
        <f t="shared" si="0"/>
        <v>CZK</v>
      </c>
    </row>
    <row r="24" spans="1:10" ht="23.25" customHeight="1" x14ac:dyDescent="0.25">
      <c r="A24" s="86"/>
      <c r="B24" s="162" t="s">
        <v>21</v>
      </c>
      <c r="C24" s="145"/>
      <c r="D24" s="146"/>
      <c r="E24" s="163">
        <v>21</v>
      </c>
      <c r="F24" s="159" t="s">
        <v>19</v>
      </c>
      <c r="G24" s="164">
        <f>I20</f>
        <v>0</v>
      </c>
      <c r="H24" s="164"/>
      <c r="I24" s="164"/>
      <c r="J24" s="161" t="str">
        <f t="shared" si="0"/>
        <v>CZK</v>
      </c>
    </row>
    <row r="25" spans="1:10" ht="23.25" customHeight="1" x14ac:dyDescent="0.25">
      <c r="A25" s="86"/>
      <c r="B25" s="166" t="s">
        <v>22</v>
      </c>
      <c r="C25" s="167"/>
      <c r="D25" s="168"/>
      <c r="E25" s="169">
        <f>SazbaDPH2</f>
        <v>21</v>
      </c>
      <c r="F25" s="170" t="s">
        <v>19</v>
      </c>
      <c r="G25" s="171">
        <f>ZakladDPHZakl*SazbaDPH2/100</f>
        <v>0</v>
      </c>
      <c r="H25" s="171"/>
      <c r="I25" s="171"/>
      <c r="J25" s="172" t="str">
        <f t="shared" si="0"/>
        <v>CZK</v>
      </c>
    </row>
    <row r="26" spans="1:10" ht="23.25" customHeight="1" x14ac:dyDescent="0.25">
      <c r="A26" s="86"/>
      <c r="B26" s="108" t="s">
        <v>23</v>
      </c>
      <c r="C26" s="173"/>
      <c r="D26" s="174"/>
      <c r="E26" s="173"/>
      <c r="F26" s="175"/>
      <c r="G26" s="176">
        <v>0</v>
      </c>
      <c r="H26" s="176"/>
      <c r="I26" s="176"/>
      <c r="J26" s="177" t="str">
        <f t="shared" si="0"/>
        <v>CZK</v>
      </c>
    </row>
    <row r="27" spans="1:10" ht="27.75" hidden="1" customHeight="1" x14ac:dyDescent="0.25">
      <c r="A27" s="86"/>
      <c r="B27" s="178" t="s">
        <v>24</v>
      </c>
      <c r="C27" s="179"/>
      <c r="D27" s="179"/>
      <c r="E27" s="180"/>
      <c r="F27" s="181"/>
      <c r="G27" s="182">
        <f>ZakladDPHSniVypocet+ZakladDPHZaklVypocet</f>
        <v>0</v>
      </c>
      <c r="H27" s="182"/>
      <c r="I27" s="182"/>
      <c r="J27" s="183" t="str">
        <f t="shared" si="0"/>
        <v>CZK</v>
      </c>
    </row>
    <row r="28" spans="1:10" ht="27.75" customHeight="1" x14ac:dyDescent="0.25">
      <c r="A28" s="86"/>
      <c r="B28" s="178" t="s">
        <v>25</v>
      </c>
      <c r="C28" s="184"/>
      <c r="D28" s="184"/>
      <c r="E28" s="184"/>
      <c r="F28" s="184"/>
      <c r="G28" s="185">
        <f>ZakladDPHSni+DPHSni+ZakladDPHZakl+DPHZakl+Zaokrouhleni</f>
        <v>0</v>
      </c>
      <c r="H28" s="185"/>
      <c r="I28" s="185"/>
      <c r="J28" s="186" t="s">
        <v>26</v>
      </c>
    </row>
    <row r="29" spans="1:10" ht="12.75" customHeight="1" x14ac:dyDescent="0.25">
      <c r="A29" s="125"/>
      <c r="B29" s="86"/>
      <c r="C29" s="109"/>
      <c r="D29" s="109"/>
      <c r="E29" s="109"/>
      <c r="F29" s="109"/>
      <c r="G29" s="123"/>
      <c r="H29" s="109"/>
      <c r="I29" s="123"/>
      <c r="J29" s="187"/>
    </row>
    <row r="30" spans="1:10" ht="30" customHeight="1" x14ac:dyDescent="0.25">
      <c r="A30" s="125"/>
      <c r="B30" s="86"/>
      <c r="C30" s="109"/>
      <c r="D30" s="109"/>
      <c r="E30" s="109"/>
      <c r="F30" s="109"/>
      <c r="G30" s="123"/>
      <c r="H30" s="109"/>
      <c r="I30" s="123"/>
      <c r="J30" s="187"/>
    </row>
    <row r="31" spans="1:10" s="227" customFormat="1" ht="18.75" customHeight="1" x14ac:dyDescent="0.25">
      <c r="A31" s="224"/>
      <c r="B31" s="225"/>
      <c r="C31" s="188" t="s">
        <v>27</v>
      </c>
      <c r="D31" s="119" t="s">
        <v>150</v>
      </c>
      <c r="E31" s="119"/>
      <c r="F31" s="188" t="s">
        <v>28</v>
      </c>
      <c r="G31" s="119"/>
      <c r="H31" s="37">
        <f ca="1">TODAY()</f>
        <v>45901</v>
      </c>
      <c r="I31" s="119"/>
      <c r="J31" s="226"/>
    </row>
    <row r="32" spans="1:10" ht="47.25" customHeight="1" x14ac:dyDescent="0.25">
      <c r="A32" s="125"/>
      <c r="B32" s="86"/>
      <c r="C32" s="109"/>
      <c r="D32" s="109"/>
      <c r="E32" s="109"/>
      <c r="F32" s="109"/>
      <c r="G32" s="123"/>
      <c r="H32" s="109"/>
      <c r="I32" s="123"/>
      <c r="J32" s="187"/>
    </row>
    <row r="33" spans="1:10" s="195" customFormat="1" ht="18.75" customHeight="1" x14ac:dyDescent="0.25">
      <c r="A33" s="189"/>
      <c r="B33" s="190"/>
      <c r="C33" s="191"/>
      <c r="D33" s="192"/>
      <c r="E33" s="192"/>
      <c r="F33" s="191"/>
      <c r="G33" s="193"/>
      <c r="H33" s="192"/>
      <c r="I33" s="193"/>
      <c r="J33" s="194"/>
    </row>
    <row r="34" spans="1:10" ht="12.75" customHeight="1" x14ac:dyDescent="0.25">
      <c r="A34" s="125"/>
      <c r="B34" s="86"/>
      <c r="C34" s="109"/>
      <c r="D34" s="196" t="s">
        <v>29</v>
      </c>
      <c r="E34" s="196"/>
      <c r="F34" s="109"/>
      <c r="G34" s="123"/>
      <c r="H34" s="197" t="s">
        <v>30</v>
      </c>
      <c r="I34" s="123"/>
      <c r="J34" s="187"/>
    </row>
    <row r="35" spans="1:10" ht="13.5" customHeight="1" x14ac:dyDescent="0.25">
      <c r="A35" s="198"/>
      <c r="B35" s="199"/>
      <c r="C35" s="200"/>
      <c r="D35" s="200"/>
      <c r="E35" s="200"/>
      <c r="F35" s="200"/>
      <c r="G35" s="201"/>
      <c r="H35" s="200"/>
      <c r="I35" s="201"/>
      <c r="J35" s="202"/>
    </row>
    <row r="36" spans="1:10" ht="27" hidden="1" customHeight="1" x14ac:dyDescent="0.3">
      <c r="B36" s="203" t="s">
        <v>31</v>
      </c>
      <c r="C36" s="204"/>
      <c r="D36" s="204"/>
      <c r="E36" s="204"/>
      <c r="F36" s="205"/>
      <c r="G36" s="205"/>
      <c r="H36" s="205"/>
      <c r="I36" s="205"/>
      <c r="J36" s="204"/>
    </row>
    <row r="37" spans="1:10" ht="25.5" hidden="1" customHeight="1" x14ac:dyDescent="0.25">
      <c r="A37" s="206" t="s">
        <v>32</v>
      </c>
      <c r="B37" s="207" t="s">
        <v>33</v>
      </c>
      <c r="C37" s="208" t="s">
        <v>34</v>
      </c>
      <c r="D37" s="209"/>
      <c r="E37" s="209"/>
      <c r="F37" s="210" t="str">
        <f>B22</f>
        <v>Základ pro sníženou DPH</v>
      </c>
      <c r="G37" s="210" t="str">
        <f>B24</f>
        <v>Základ pro základní DPH</v>
      </c>
      <c r="H37" s="211" t="s">
        <v>35</v>
      </c>
      <c r="I37" s="211" t="s">
        <v>36</v>
      </c>
      <c r="J37" s="212" t="s">
        <v>19</v>
      </c>
    </row>
    <row r="38" spans="1:10" ht="25.5" hidden="1" customHeight="1" x14ac:dyDescent="0.25">
      <c r="A38" s="206">
        <v>1</v>
      </c>
      <c r="B38" s="213"/>
      <c r="C38" s="214"/>
      <c r="D38" s="214"/>
      <c r="E38" s="214"/>
      <c r="F38" s="215">
        <f>položky!AB18</f>
        <v>0</v>
      </c>
      <c r="G38" s="216">
        <f>položky!AC18</f>
        <v>0</v>
      </c>
      <c r="H38" s="217">
        <f>(F38*SazbaDPH1/100)+(G38*SazbaDPH2/100)</f>
        <v>0</v>
      </c>
      <c r="I38" s="217">
        <f>F38+G38+H38</f>
        <v>0</v>
      </c>
      <c r="J38" s="218" t="str">
        <f>IF(CenaCelkemVypocet=0,"",I38/CenaCelkemVypocet*100)</f>
        <v/>
      </c>
    </row>
    <row r="39" spans="1:10" ht="25.5" hidden="1" customHeight="1" x14ac:dyDescent="0.25">
      <c r="A39" s="206"/>
      <c r="B39" s="219" t="s">
        <v>37</v>
      </c>
      <c r="C39" s="219"/>
      <c r="D39" s="219"/>
      <c r="E39" s="219"/>
      <c r="F39" s="220">
        <f>SUMIF(A38:A38,"=1",F38:F38)</f>
        <v>0</v>
      </c>
      <c r="G39" s="221">
        <f>SUMIF(A38:A38,"=1",G38:G38)</f>
        <v>0</v>
      </c>
      <c r="H39" s="221">
        <f>SUMIF(A38:A38,"=1",H38:H38)</f>
        <v>0</v>
      </c>
      <c r="I39" s="221">
        <f>SUMIF(A38:A38,"=1",I38:I38)</f>
        <v>0</v>
      </c>
      <c r="J39" s="222">
        <f>SUMIF(A38:A38,"=1",J38:J38)</f>
        <v>0</v>
      </c>
    </row>
  </sheetData>
  <sheetProtection algorithmName="SHA-512" hashValue="WFpHk6Hy+xOD3a8LU+33993M+7oWxIXFtzVPX1lOlD58vFCWKpohE9A/BL+6dFjh6gllgmpSmyULHE+qJJdFxQ==" saltValue="wWkzL+WK7zUoch3FGvJ1bg==" spinCount="100000" sheet="1" formatCells="0" formatColumns="0" formatRows="0"/>
  <mergeCells count="34">
    <mergeCell ref="G28:I28"/>
    <mergeCell ref="D34:E34"/>
    <mergeCell ref="C38:E38"/>
    <mergeCell ref="B39:E39"/>
    <mergeCell ref="G22:I22"/>
    <mergeCell ref="G23:I23"/>
    <mergeCell ref="G24:I24"/>
    <mergeCell ref="G25:I25"/>
    <mergeCell ref="G26:I26"/>
    <mergeCell ref="G27:I27"/>
    <mergeCell ref="E19:F19"/>
    <mergeCell ref="G19:H19"/>
    <mergeCell ref="I19:J19"/>
    <mergeCell ref="E20:F20"/>
    <mergeCell ref="G20:H20"/>
    <mergeCell ref="I20:J20"/>
    <mergeCell ref="E18:F18"/>
    <mergeCell ref="G18:H18"/>
    <mergeCell ref="I18:J18"/>
    <mergeCell ref="E16:F16"/>
    <mergeCell ref="G16:H16"/>
    <mergeCell ref="I16:J16"/>
    <mergeCell ref="E17:F17"/>
    <mergeCell ref="G17:H17"/>
    <mergeCell ref="I17:J17"/>
    <mergeCell ref="B1:J1"/>
    <mergeCell ref="D11:G11"/>
    <mergeCell ref="D12:G12"/>
    <mergeCell ref="D13:G13"/>
    <mergeCell ref="E15:F15"/>
    <mergeCell ref="G15:H15"/>
    <mergeCell ref="I15:J15"/>
    <mergeCell ref="D5:G5"/>
    <mergeCell ref="E2:J2"/>
  </mergeCells>
  <pageMargins left="0.39374999999999999" right="0.19652777777777777" top="0.59027777777777779" bottom="0.39305555555555555" header="0.51180555555555551" footer="0.19652777777777777"/>
  <pageSetup paperSize="9" firstPageNumber="0" orientation="portrait" r:id="rId1"/>
  <headerFooter alignWithMargins="0">
    <oddFooter>&amp;L&amp;"Arial CE,Běžné"&amp;9Zpracováno programem RTS Stavitel +,  © RTS, a.s.&amp;R&amp;"Arial CE,Běžné"&amp;9Stránka &amp;P z &amp;N</oddFooter>
  </headerFooter>
  <rowBreaks count="1" manualBreakCount="1">
    <brk id="3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2FC88-D99D-4427-B562-E0AC6BA426D2}">
  <sheetPr>
    <tabColor indexed="29"/>
  </sheetPr>
  <dimension ref="A1:G5"/>
  <sheetViews>
    <sheetView workbookViewId="0">
      <selection activeCell="A5" sqref="A5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4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" t="s">
        <v>38</v>
      </c>
      <c r="B1" s="24"/>
      <c r="C1" s="24"/>
      <c r="D1" s="24"/>
      <c r="E1" s="24"/>
      <c r="F1" s="24"/>
      <c r="G1" s="24"/>
    </row>
    <row r="2" spans="1:7" ht="24.9" customHeight="1" x14ac:dyDescent="0.25">
      <c r="A2" s="5" t="s">
        <v>39</v>
      </c>
      <c r="B2" s="6"/>
      <c r="C2" s="25"/>
      <c r="D2" s="25"/>
      <c r="E2" s="25"/>
      <c r="F2" s="25"/>
      <c r="G2" s="25"/>
    </row>
    <row r="3" spans="1:7" ht="24.9" hidden="1" customHeight="1" x14ac:dyDescent="0.25">
      <c r="A3" s="5" t="s">
        <v>40</v>
      </c>
      <c r="B3" s="6"/>
      <c r="C3" s="25"/>
      <c r="D3" s="25"/>
      <c r="E3" s="25"/>
      <c r="F3" s="25"/>
      <c r="G3" s="25"/>
    </row>
    <row r="4" spans="1:7" ht="24.9" hidden="1" customHeight="1" x14ac:dyDescent="0.25">
      <c r="A4" s="5" t="s">
        <v>41</v>
      </c>
      <c r="B4" s="6"/>
      <c r="C4" s="25"/>
      <c r="D4" s="25"/>
      <c r="E4" s="25"/>
      <c r="F4" s="25"/>
      <c r="G4" s="25"/>
    </row>
    <row r="5" spans="1:7" hidden="1" x14ac:dyDescent="0.25">
      <c r="B5" s="7"/>
      <c r="C5" s="8"/>
      <c r="D5" s="9"/>
    </row>
  </sheetData>
  <sheetProtection selectLockedCells="1" selectUnlockedCells="1"/>
  <mergeCells count="4">
    <mergeCell ref="A1:G1"/>
    <mergeCell ref="C2:G2"/>
    <mergeCell ref="C3:G3"/>
    <mergeCell ref="C4:G4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/>
  <headerFooter alignWithMargins="0">
    <oddFooter>&amp;L&amp;"Arial CE,Běžné"&amp;9Zpracováno programem RTS Stavitel +,  © RTS, a.s.&amp;RStrana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1D22F-55FD-49B9-A919-6BDF87DAD388}">
  <dimension ref="A1:BG147"/>
  <sheetViews>
    <sheetView workbookViewId="0">
      <selection activeCell="D12" sqref="D12"/>
    </sheetView>
  </sheetViews>
  <sheetFormatPr defaultColWidth="8.6640625" defaultRowHeight="13.2" outlineLevelRow="1" x14ac:dyDescent="0.25"/>
  <cols>
    <col min="1" max="1" width="4.5546875" style="42" customWidth="1"/>
    <col min="2" max="2" width="38.33203125" style="51" customWidth="1"/>
    <col min="3" max="3" width="4.5546875" style="42" customWidth="1"/>
    <col min="4" max="4" width="10.5546875" style="42" customWidth="1"/>
    <col min="5" max="5" width="13.109375" style="42" customWidth="1"/>
    <col min="6" max="6" width="15.6640625" style="42" customWidth="1"/>
    <col min="7" max="20" width="0" style="42" hidden="1" customWidth="1"/>
    <col min="21" max="27" width="8.6640625" style="42"/>
    <col min="28" max="38" width="0" style="42" hidden="1" customWidth="1"/>
    <col min="39" max="51" width="8.6640625" style="42"/>
    <col min="52" max="52" width="73.5546875" style="42" customWidth="1"/>
    <col min="53" max="16384" width="8.6640625" style="42"/>
  </cols>
  <sheetData>
    <row r="1" spans="1:59" ht="15.75" customHeight="1" x14ac:dyDescent="0.3">
      <c r="A1" s="41" t="s">
        <v>38</v>
      </c>
      <c r="B1" s="41"/>
      <c r="C1" s="41"/>
      <c r="D1" s="41"/>
      <c r="E1" s="41"/>
      <c r="F1" s="41"/>
      <c r="AD1" s="42" t="s">
        <v>42</v>
      </c>
    </row>
    <row r="2" spans="1:59" ht="24.9" customHeight="1" x14ac:dyDescent="0.25">
      <c r="A2" s="43" t="s">
        <v>39</v>
      </c>
      <c r="B2" s="44" t="s">
        <v>84</v>
      </c>
      <c r="C2" s="44"/>
      <c r="D2" s="44"/>
      <c r="E2" s="44"/>
      <c r="F2" s="44"/>
      <c r="AD2" s="42" t="s">
        <v>43</v>
      </c>
    </row>
    <row r="3" spans="1:59" ht="24.9" customHeight="1" x14ac:dyDescent="0.25">
      <c r="A3" s="43" t="s">
        <v>151</v>
      </c>
      <c r="B3" s="45" t="s">
        <v>113</v>
      </c>
      <c r="C3" s="45"/>
      <c r="D3" s="45"/>
      <c r="E3" s="45"/>
      <c r="F3" s="45"/>
      <c r="AD3" s="42" t="s">
        <v>44</v>
      </c>
    </row>
    <row r="4" spans="1:59" ht="24.9" customHeight="1" x14ac:dyDescent="0.25">
      <c r="A4" s="43" t="s">
        <v>41</v>
      </c>
      <c r="B4" s="44"/>
      <c r="C4" s="44"/>
      <c r="D4" s="44"/>
      <c r="E4" s="44"/>
      <c r="F4" s="44"/>
      <c r="AD4" s="42" t="s">
        <v>45</v>
      </c>
    </row>
    <row r="5" spans="1:59" x14ac:dyDescent="0.25">
      <c r="A5" s="46" t="s">
        <v>46</v>
      </c>
      <c r="B5" s="47"/>
      <c r="C5" s="48"/>
      <c r="D5" s="49"/>
      <c r="E5" s="49"/>
      <c r="F5" s="50"/>
      <c r="AD5" s="42" t="s">
        <v>47</v>
      </c>
    </row>
    <row r="6" spans="1:59" x14ac:dyDescent="0.25">
      <c r="C6" s="52"/>
    </row>
    <row r="7" spans="1:59" ht="39.6" x14ac:dyDescent="0.25">
      <c r="A7" s="53" t="s">
        <v>48</v>
      </c>
      <c r="B7" s="54" t="s">
        <v>49</v>
      </c>
      <c r="C7" s="55" t="s">
        <v>50</v>
      </c>
      <c r="D7" s="53" t="s">
        <v>51</v>
      </c>
      <c r="E7" s="53" t="s">
        <v>52</v>
      </c>
      <c r="F7" s="53" t="s">
        <v>11</v>
      </c>
      <c r="G7" s="56" t="s">
        <v>53</v>
      </c>
      <c r="H7" s="57" t="s">
        <v>54</v>
      </c>
      <c r="I7" s="57" t="s">
        <v>55</v>
      </c>
      <c r="J7" s="57" t="s">
        <v>56</v>
      </c>
      <c r="K7" s="57" t="s">
        <v>57</v>
      </c>
      <c r="L7" s="57" t="s">
        <v>58</v>
      </c>
      <c r="M7" s="57" t="s">
        <v>59</v>
      </c>
      <c r="N7" s="57" t="s">
        <v>60</v>
      </c>
      <c r="O7" s="57" t="s">
        <v>61</v>
      </c>
      <c r="P7" s="57" t="s">
        <v>62</v>
      </c>
      <c r="Q7" s="57" t="s">
        <v>63</v>
      </c>
      <c r="R7" s="57" t="s">
        <v>64</v>
      </c>
      <c r="S7" s="57" t="s">
        <v>65</v>
      </c>
      <c r="T7" s="57" t="s">
        <v>66</v>
      </c>
    </row>
    <row r="8" spans="1:59" x14ac:dyDescent="0.25">
      <c r="A8" s="58" t="s">
        <v>67</v>
      </c>
      <c r="B8" s="59" t="s">
        <v>91</v>
      </c>
      <c r="C8" s="60"/>
      <c r="D8" s="61"/>
      <c r="E8" s="62"/>
      <c r="F8" s="62">
        <f>SUM(F9:F10)</f>
        <v>0</v>
      </c>
      <c r="G8" s="63"/>
      <c r="H8" s="64">
        <f>SUM(H9:H15)</f>
        <v>0</v>
      </c>
      <c r="I8" s="64"/>
      <c r="J8" s="64">
        <f>SUM(J9:J15)</f>
        <v>0</v>
      </c>
      <c r="K8" s="64"/>
      <c r="L8" s="64">
        <f>SUM(L9:L15)</f>
        <v>0</v>
      </c>
      <c r="M8" s="64"/>
      <c r="N8" s="64">
        <f>SUM(N9:N15)</f>
        <v>0.24</v>
      </c>
      <c r="O8" s="64"/>
      <c r="P8" s="64">
        <f>SUM(P9:P15)</f>
        <v>0</v>
      </c>
      <c r="Q8" s="64"/>
      <c r="R8" s="64"/>
      <c r="S8" s="65"/>
      <c r="T8" s="64">
        <f>SUM(T9:T15)</f>
        <v>170</v>
      </c>
      <c r="AD8" s="42" t="s">
        <v>68</v>
      </c>
    </row>
    <row r="9" spans="1:59" ht="20.399999999999999" outlineLevel="1" x14ac:dyDescent="0.25">
      <c r="A9" s="66">
        <v>1</v>
      </c>
      <c r="B9" s="67" t="s">
        <v>115</v>
      </c>
      <c r="C9" s="68" t="s">
        <v>89</v>
      </c>
      <c r="D9" s="36"/>
      <c r="E9" s="36"/>
      <c r="F9" s="69">
        <f>ROUND(D9*E9,2)</f>
        <v>0</v>
      </c>
      <c r="G9" s="70"/>
      <c r="H9" s="71">
        <f>ROUND(D9*G9,2)</f>
        <v>0</v>
      </c>
      <c r="I9" s="72"/>
      <c r="J9" s="71">
        <f>ROUND(D9*I9,2)</f>
        <v>0</v>
      </c>
      <c r="K9" s="71">
        <v>21</v>
      </c>
      <c r="L9" s="71">
        <f>F9*(1+K9/100)</f>
        <v>0</v>
      </c>
      <c r="M9" s="71">
        <v>0</v>
      </c>
      <c r="N9" s="71">
        <f>ROUND(D9*M9,2)</f>
        <v>0</v>
      </c>
      <c r="O9" s="71">
        <v>0</v>
      </c>
      <c r="P9" s="71">
        <f>ROUND(D9*O9,2)</f>
        <v>0</v>
      </c>
      <c r="Q9" s="71"/>
      <c r="R9" s="71"/>
      <c r="S9" s="73">
        <v>0</v>
      </c>
      <c r="T9" s="71">
        <f>ROUND(D9*S9,2)</f>
        <v>0</v>
      </c>
      <c r="U9" s="74"/>
      <c r="V9" s="74"/>
      <c r="W9" s="74"/>
      <c r="X9" s="74"/>
      <c r="Y9" s="74"/>
      <c r="Z9" s="74"/>
      <c r="AA9" s="74"/>
      <c r="AB9" s="74"/>
      <c r="AC9" s="74"/>
      <c r="AD9" s="74" t="s">
        <v>69</v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</row>
    <row r="10" spans="1:59" ht="20.399999999999999" outlineLevel="1" x14ac:dyDescent="0.25">
      <c r="A10" s="66">
        <v>2</v>
      </c>
      <c r="B10" s="67" t="s">
        <v>116</v>
      </c>
      <c r="C10" s="68" t="s">
        <v>89</v>
      </c>
      <c r="D10" s="36"/>
      <c r="E10" s="36"/>
      <c r="F10" s="69">
        <f>ROUND(D10*E10,2)</f>
        <v>0</v>
      </c>
      <c r="G10" s="70"/>
      <c r="H10" s="71"/>
      <c r="I10" s="72"/>
      <c r="J10" s="71"/>
      <c r="K10" s="71"/>
      <c r="L10" s="71"/>
      <c r="M10" s="71"/>
      <c r="N10" s="71"/>
      <c r="O10" s="71"/>
      <c r="P10" s="71"/>
      <c r="Q10" s="71"/>
      <c r="R10" s="71"/>
      <c r="S10" s="73"/>
      <c r="T10" s="71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</row>
    <row r="11" spans="1:59" x14ac:dyDescent="0.25">
      <c r="A11" s="58" t="s">
        <v>67</v>
      </c>
      <c r="B11" s="59" t="s">
        <v>77</v>
      </c>
      <c r="C11" s="60"/>
      <c r="D11" s="61"/>
      <c r="E11" s="62"/>
      <c r="F11" s="62">
        <f>SUM(F12:F13)</f>
        <v>0</v>
      </c>
      <c r="G11" s="63"/>
      <c r="H11" s="64">
        <f>SUM(H12:H15)</f>
        <v>0</v>
      </c>
      <c r="I11" s="64"/>
      <c r="J11" s="64">
        <f>SUM(J12:J15)</f>
        <v>0</v>
      </c>
      <c r="K11" s="64"/>
      <c r="L11" s="64">
        <f>SUM(L12:L15)</f>
        <v>0</v>
      </c>
      <c r="M11" s="64"/>
      <c r="N11" s="64">
        <f>SUM(N12:N15)</f>
        <v>0.12</v>
      </c>
      <c r="O11" s="64"/>
      <c r="P11" s="64">
        <f>SUM(P12:P15)</f>
        <v>0</v>
      </c>
      <c r="Q11" s="64"/>
      <c r="R11" s="64"/>
      <c r="S11" s="65"/>
      <c r="T11" s="64">
        <f>SUM(T12:T15)</f>
        <v>85</v>
      </c>
      <c r="AD11" s="42" t="s">
        <v>68</v>
      </c>
    </row>
    <row r="12" spans="1:59" ht="20.399999999999999" outlineLevel="1" x14ac:dyDescent="0.25">
      <c r="A12" s="66">
        <v>3</v>
      </c>
      <c r="B12" s="67" t="s">
        <v>90</v>
      </c>
      <c r="C12" s="68" t="s">
        <v>89</v>
      </c>
      <c r="D12" s="75">
        <v>250</v>
      </c>
      <c r="E12" s="36"/>
      <c r="F12" s="69">
        <f>ROUND(D12*E12,2)</f>
        <v>0</v>
      </c>
      <c r="G12" s="70"/>
      <c r="H12" s="71">
        <f>ROUND(D12*G12,2)</f>
        <v>0</v>
      </c>
      <c r="I12" s="72"/>
      <c r="J12" s="71">
        <f>ROUND(D12*I12,2)</f>
        <v>0</v>
      </c>
      <c r="K12" s="71">
        <v>21</v>
      </c>
      <c r="L12" s="71">
        <f>F12*(1+K12/100)</f>
        <v>0</v>
      </c>
      <c r="M12" s="71">
        <v>4.7000000000000004E-4</v>
      </c>
      <c r="N12" s="71">
        <f>ROUND(D12*M12,2)</f>
        <v>0.12</v>
      </c>
      <c r="O12" s="71">
        <v>0</v>
      </c>
      <c r="P12" s="71">
        <f>ROUND(D12*O12,2)</f>
        <v>0</v>
      </c>
      <c r="Q12" s="71"/>
      <c r="R12" s="71"/>
      <c r="S12" s="73">
        <v>0.34</v>
      </c>
      <c r="T12" s="71">
        <f>ROUND(D12*S12,2)</f>
        <v>85</v>
      </c>
      <c r="U12" s="74"/>
      <c r="V12" s="74"/>
      <c r="W12" s="74"/>
      <c r="X12" s="74"/>
      <c r="Y12" s="74"/>
      <c r="Z12" s="74"/>
      <c r="AA12" s="74"/>
      <c r="AB12" s="74"/>
      <c r="AC12" s="74"/>
      <c r="AD12" s="74" t="s">
        <v>69</v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</row>
    <row r="13" spans="1:59" ht="20.399999999999999" outlineLevel="1" x14ac:dyDescent="0.25">
      <c r="A13" s="66">
        <v>4</v>
      </c>
      <c r="B13" s="67" t="s">
        <v>114</v>
      </c>
      <c r="C13" s="68" t="s">
        <v>89</v>
      </c>
      <c r="D13" s="75">
        <v>30</v>
      </c>
      <c r="E13" s="36"/>
      <c r="F13" s="69">
        <f>ROUND(D13*E13,2)</f>
        <v>0</v>
      </c>
      <c r="G13" s="70"/>
      <c r="H13" s="71"/>
      <c r="I13" s="72"/>
      <c r="J13" s="71"/>
      <c r="K13" s="71"/>
      <c r="L13" s="71"/>
      <c r="M13" s="71"/>
      <c r="N13" s="71"/>
      <c r="O13" s="71"/>
      <c r="P13" s="71"/>
      <c r="Q13" s="71"/>
      <c r="R13" s="71"/>
      <c r="S13" s="73"/>
      <c r="T13" s="71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</row>
    <row r="14" spans="1:59" x14ac:dyDescent="0.25">
      <c r="A14" s="58" t="s">
        <v>67</v>
      </c>
      <c r="B14" s="59" t="s">
        <v>55</v>
      </c>
      <c r="C14" s="60"/>
      <c r="D14" s="61"/>
      <c r="E14" s="62"/>
      <c r="F14" s="62">
        <f>SUM(F15:F15)</f>
        <v>0</v>
      </c>
      <c r="G14" s="63"/>
      <c r="H14" s="64">
        <f>SUM(H15:H15)</f>
        <v>0</v>
      </c>
      <c r="I14" s="64"/>
      <c r="J14" s="64">
        <f>SUM(J15:J15)</f>
        <v>0</v>
      </c>
      <c r="K14" s="64"/>
      <c r="L14" s="64">
        <f>SUM(L15:L15)</f>
        <v>0</v>
      </c>
      <c r="M14" s="64"/>
      <c r="N14" s="64">
        <f>SUM(N15:N15)</f>
        <v>0</v>
      </c>
      <c r="O14" s="64"/>
      <c r="P14" s="64">
        <f>SUM(P15:P15)</f>
        <v>0</v>
      </c>
      <c r="Q14" s="64"/>
      <c r="R14" s="64"/>
      <c r="S14" s="65"/>
      <c r="T14" s="64">
        <f>SUM(T15:T15)</f>
        <v>0</v>
      </c>
      <c r="AD14" s="42" t="s">
        <v>68</v>
      </c>
    </row>
    <row r="15" spans="1:59" outlineLevel="1" x14ac:dyDescent="0.25">
      <c r="A15" s="66">
        <v>5</v>
      </c>
      <c r="B15" s="67" t="s">
        <v>92</v>
      </c>
      <c r="C15" s="68" t="s">
        <v>89</v>
      </c>
      <c r="D15" s="36"/>
      <c r="E15" s="36"/>
      <c r="F15" s="69">
        <f>ROUND(D15*E15,2)</f>
        <v>0</v>
      </c>
      <c r="G15" s="70"/>
      <c r="H15" s="71">
        <f>ROUND(D15*G15,2)</f>
        <v>0</v>
      </c>
      <c r="I15" s="72"/>
      <c r="J15" s="71">
        <f>ROUND(D15*I15,2)</f>
        <v>0</v>
      </c>
      <c r="K15" s="71">
        <v>21</v>
      </c>
      <c r="L15" s="71">
        <f>F15*(1+K15/100)</f>
        <v>0</v>
      </c>
      <c r="M15" s="71">
        <v>2.0100000000000001E-3</v>
      </c>
      <c r="N15" s="71">
        <f>ROUND(D15*M15,2)</f>
        <v>0</v>
      </c>
      <c r="O15" s="71">
        <v>0</v>
      </c>
      <c r="P15" s="71">
        <f>ROUND(D15*O15,2)</f>
        <v>0</v>
      </c>
      <c r="Q15" s="71"/>
      <c r="R15" s="71"/>
      <c r="S15" s="73">
        <v>0.32</v>
      </c>
      <c r="T15" s="71">
        <f>ROUND(D15*S15,2)</f>
        <v>0</v>
      </c>
      <c r="U15" s="74"/>
      <c r="V15" s="74"/>
      <c r="W15" s="74"/>
      <c r="X15" s="74"/>
      <c r="Y15" s="74"/>
      <c r="Z15" s="74"/>
      <c r="AA15" s="74"/>
      <c r="AB15" s="74"/>
      <c r="AC15" s="74"/>
      <c r="AD15" s="74" t="s">
        <v>69</v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</row>
    <row r="16" spans="1:59" x14ac:dyDescent="0.25">
      <c r="A16" s="58" t="s">
        <v>67</v>
      </c>
      <c r="B16" s="59" t="s">
        <v>16</v>
      </c>
      <c r="C16" s="60"/>
      <c r="D16" s="61"/>
      <c r="E16" s="62"/>
      <c r="F16" s="62">
        <f>F17</f>
        <v>0</v>
      </c>
      <c r="G16" s="63"/>
      <c r="H16" s="64">
        <f>SUM(H17:H17)</f>
        <v>0</v>
      </c>
      <c r="I16" s="64"/>
      <c r="J16" s="64">
        <f>SUM(J17:J17)</f>
        <v>0</v>
      </c>
      <c r="K16" s="64"/>
      <c r="L16" s="64">
        <f>SUM(L17:L17)</f>
        <v>0</v>
      </c>
      <c r="M16" s="64"/>
      <c r="N16" s="64">
        <f>SUM(N17:N17)</f>
        <v>0</v>
      </c>
      <c r="O16" s="64"/>
      <c r="P16" s="64">
        <f>SUM(P17:P17)</f>
        <v>0</v>
      </c>
      <c r="Q16" s="64"/>
      <c r="R16" s="64"/>
      <c r="S16" s="65"/>
      <c r="T16" s="64">
        <f>SUM(T17:T17)</f>
        <v>0</v>
      </c>
      <c r="AD16" s="42" t="s">
        <v>68</v>
      </c>
    </row>
    <row r="17" spans="1:59" outlineLevel="1" x14ac:dyDescent="0.25">
      <c r="A17" s="66">
        <v>6</v>
      </c>
      <c r="B17" s="67" t="s">
        <v>93</v>
      </c>
      <c r="C17" s="68" t="s">
        <v>70</v>
      </c>
      <c r="D17" s="75">
        <v>1</v>
      </c>
      <c r="E17" s="36"/>
      <c r="F17" s="69">
        <f>ROUND(D17*E17,2)</f>
        <v>0</v>
      </c>
      <c r="G17" s="70"/>
      <c r="H17" s="71">
        <f>ROUND(D17*G17,2)</f>
        <v>0</v>
      </c>
      <c r="I17" s="72"/>
      <c r="J17" s="71">
        <f>ROUND(D17*I17,2)</f>
        <v>0</v>
      </c>
      <c r="K17" s="71">
        <v>21</v>
      </c>
      <c r="L17" s="71">
        <f>F17*(1+K17/100)</f>
        <v>0</v>
      </c>
      <c r="M17" s="71">
        <v>0</v>
      </c>
      <c r="N17" s="71">
        <f>ROUND(D17*M17,2)</f>
        <v>0</v>
      </c>
      <c r="O17" s="71">
        <v>0</v>
      </c>
      <c r="P17" s="71">
        <f>ROUND(D17*O17,2)</f>
        <v>0</v>
      </c>
      <c r="Q17" s="71"/>
      <c r="R17" s="71"/>
      <c r="S17" s="73">
        <v>0</v>
      </c>
      <c r="T17" s="71">
        <f>ROUND(D17*S17,2)</f>
        <v>0</v>
      </c>
      <c r="U17" s="74"/>
      <c r="V17" s="74"/>
      <c r="W17" s="74"/>
      <c r="X17" s="74"/>
      <c r="Y17" s="74"/>
      <c r="Z17" s="74"/>
      <c r="AA17" s="74"/>
      <c r="AB17" s="74"/>
      <c r="AC17" s="74"/>
      <c r="AD17" s="74" t="s">
        <v>71</v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</row>
    <row r="18" spans="1:59" x14ac:dyDescent="0.25">
      <c r="A18" s="76"/>
      <c r="B18" s="77"/>
      <c r="C18" s="78"/>
      <c r="D18" s="79"/>
      <c r="E18" s="79"/>
      <c r="F18" s="80">
        <f>F8+F11+F14+F16</f>
        <v>0</v>
      </c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AB18" s="42">
        <f>SUMIF(K7:K17,#REF!,F7:F17)</f>
        <v>0</v>
      </c>
      <c r="AC18" s="42">
        <f>SUMIF(K7:K17,#REF!,F7:F17)</f>
        <v>0</v>
      </c>
      <c r="AD18" s="42" t="s">
        <v>72</v>
      </c>
    </row>
    <row r="19" spans="1:59" x14ac:dyDescent="0.25">
      <c r="A19" s="81"/>
      <c r="B19" s="82"/>
      <c r="C19" s="83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59" x14ac:dyDescent="0.25">
      <c r="C20" s="52"/>
    </row>
    <row r="21" spans="1:59" x14ac:dyDescent="0.25">
      <c r="C21" s="52"/>
    </row>
    <row r="22" spans="1:59" x14ac:dyDescent="0.25">
      <c r="C22" s="52"/>
    </row>
    <row r="23" spans="1:59" x14ac:dyDescent="0.25">
      <c r="C23" s="52"/>
    </row>
    <row r="24" spans="1:59" x14ac:dyDescent="0.25">
      <c r="C24" s="52"/>
    </row>
    <row r="25" spans="1:59" x14ac:dyDescent="0.25">
      <c r="C25" s="52"/>
    </row>
    <row r="26" spans="1:59" x14ac:dyDescent="0.25">
      <c r="C26" s="52"/>
    </row>
    <row r="27" spans="1:59" x14ac:dyDescent="0.25">
      <c r="C27" s="52"/>
    </row>
    <row r="28" spans="1:59" x14ac:dyDescent="0.25">
      <c r="C28" s="52"/>
    </row>
    <row r="29" spans="1:59" x14ac:dyDescent="0.25">
      <c r="C29" s="52"/>
    </row>
    <row r="30" spans="1:59" x14ac:dyDescent="0.25">
      <c r="C30" s="52"/>
    </row>
    <row r="31" spans="1:59" x14ac:dyDescent="0.25">
      <c r="C31" s="52"/>
    </row>
    <row r="32" spans="1:59" x14ac:dyDescent="0.25">
      <c r="C32" s="52"/>
    </row>
    <row r="33" spans="3:3" x14ac:dyDescent="0.25">
      <c r="C33" s="52"/>
    </row>
    <row r="34" spans="3:3" x14ac:dyDescent="0.25">
      <c r="C34" s="52"/>
    </row>
    <row r="35" spans="3:3" x14ac:dyDescent="0.25">
      <c r="C35" s="52"/>
    </row>
    <row r="36" spans="3:3" x14ac:dyDescent="0.25">
      <c r="C36" s="52"/>
    </row>
    <row r="37" spans="3:3" x14ac:dyDescent="0.25">
      <c r="C37" s="52"/>
    </row>
    <row r="38" spans="3:3" x14ac:dyDescent="0.25">
      <c r="C38" s="52"/>
    </row>
    <row r="39" spans="3:3" x14ac:dyDescent="0.25">
      <c r="C39" s="52"/>
    </row>
    <row r="40" spans="3:3" x14ac:dyDescent="0.25">
      <c r="C40" s="52"/>
    </row>
    <row r="41" spans="3:3" x14ac:dyDescent="0.25">
      <c r="C41" s="52"/>
    </row>
    <row r="42" spans="3:3" x14ac:dyDescent="0.25">
      <c r="C42" s="52"/>
    </row>
    <row r="43" spans="3:3" x14ac:dyDescent="0.25">
      <c r="C43" s="52"/>
    </row>
    <row r="44" spans="3:3" x14ac:dyDescent="0.25">
      <c r="C44" s="52"/>
    </row>
    <row r="45" spans="3:3" x14ac:dyDescent="0.25">
      <c r="C45" s="52"/>
    </row>
    <row r="46" spans="3:3" x14ac:dyDescent="0.25">
      <c r="C46" s="52"/>
    </row>
    <row r="47" spans="3:3" x14ac:dyDescent="0.25">
      <c r="C47" s="52"/>
    </row>
    <row r="48" spans="3:3" x14ac:dyDescent="0.25">
      <c r="C48" s="52"/>
    </row>
    <row r="49" spans="3:3" x14ac:dyDescent="0.25">
      <c r="C49" s="52"/>
    </row>
    <row r="50" spans="3:3" x14ac:dyDescent="0.25">
      <c r="C50" s="52"/>
    </row>
    <row r="51" spans="3:3" x14ac:dyDescent="0.25">
      <c r="C51" s="52"/>
    </row>
    <row r="52" spans="3:3" x14ac:dyDescent="0.25">
      <c r="C52" s="52"/>
    </row>
    <row r="53" spans="3:3" x14ac:dyDescent="0.25">
      <c r="C53" s="52"/>
    </row>
    <row r="54" spans="3:3" x14ac:dyDescent="0.25">
      <c r="C54" s="52"/>
    </row>
    <row r="55" spans="3:3" x14ac:dyDescent="0.25">
      <c r="C55" s="52"/>
    </row>
    <row r="56" spans="3:3" x14ac:dyDescent="0.25">
      <c r="C56" s="52"/>
    </row>
    <row r="57" spans="3:3" x14ac:dyDescent="0.25">
      <c r="C57" s="52"/>
    </row>
    <row r="58" spans="3:3" x14ac:dyDescent="0.25">
      <c r="C58" s="52"/>
    </row>
    <row r="59" spans="3:3" x14ac:dyDescent="0.25">
      <c r="C59" s="52"/>
    </row>
    <row r="60" spans="3:3" x14ac:dyDescent="0.25">
      <c r="C60" s="52"/>
    </row>
    <row r="61" spans="3:3" x14ac:dyDescent="0.25">
      <c r="C61" s="52"/>
    </row>
    <row r="62" spans="3:3" x14ac:dyDescent="0.25">
      <c r="C62" s="52"/>
    </row>
    <row r="63" spans="3:3" x14ac:dyDescent="0.25">
      <c r="C63" s="52"/>
    </row>
    <row r="64" spans="3:3" x14ac:dyDescent="0.25">
      <c r="C64" s="52"/>
    </row>
    <row r="65" spans="3:3" x14ac:dyDescent="0.25">
      <c r="C65" s="52"/>
    </row>
    <row r="66" spans="3:3" x14ac:dyDescent="0.25">
      <c r="C66" s="52"/>
    </row>
    <row r="67" spans="3:3" x14ac:dyDescent="0.25">
      <c r="C67" s="52"/>
    </row>
    <row r="68" spans="3:3" x14ac:dyDescent="0.25">
      <c r="C68" s="52"/>
    </row>
    <row r="69" spans="3:3" x14ac:dyDescent="0.25">
      <c r="C69" s="52"/>
    </row>
    <row r="70" spans="3:3" x14ac:dyDescent="0.25">
      <c r="C70" s="52"/>
    </row>
    <row r="71" spans="3:3" x14ac:dyDescent="0.25">
      <c r="C71" s="52"/>
    </row>
    <row r="72" spans="3:3" x14ac:dyDescent="0.25">
      <c r="C72" s="52"/>
    </row>
    <row r="73" spans="3:3" x14ac:dyDescent="0.25">
      <c r="C73" s="52"/>
    </row>
    <row r="74" spans="3:3" x14ac:dyDescent="0.25">
      <c r="C74" s="52"/>
    </row>
    <row r="75" spans="3:3" x14ac:dyDescent="0.25">
      <c r="C75" s="52"/>
    </row>
    <row r="76" spans="3:3" x14ac:dyDescent="0.25">
      <c r="C76" s="52"/>
    </row>
    <row r="77" spans="3:3" x14ac:dyDescent="0.25">
      <c r="C77" s="52"/>
    </row>
    <row r="78" spans="3:3" x14ac:dyDescent="0.25">
      <c r="C78" s="52"/>
    </row>
    <row r="79" spans="3:3" x14ac:dyDescent="0.25">
      <c r="C79" s="52"/>
    </row>
    <row r="80" spans="3:3" x14ac:dyDescent="0.25">
      <c r="C80" s="52"/>
    </row>
    <row r="81" spans="3:3" x14ac:dyDescent="0.25">
      <c r="C81" s="52"/>
    </row>
    <row r="82" spans="3:3" x14ac:dyDescent="0.25">
      <c r="C82" s="52"/>
    </row>
    <row r="83" spans="3:3" x14ac:dyDescent="0.25">
      <c r="C83" s="52"/>
    </row>
    <row r="84" spans="3:3" x14ac:dyDescent="0.25">
      <c r="C84" s="52"/>
    </row>
    <row r="85" spans="3:3" x14ac:dyDescent="0.25">
      <c r="C85" s="52"/>
    </row>
    <row r="86" spans="3:3" x14ac:dyDescent="0.25">
      <c r="C86" s="52"/>
    </row>
    <row r="87" spans="3:3" x14ac:dyDescent="0.25">
      <c r="C87" s="52"/>
    </row>
    <row r="88" spans="3:3" x14ac:dyDescent="0.25">
      <c r="C88" s="52"/>
    </row>
    <row r="89" spans="3:3" x14ac:dyDescent="0.25">
      <c r="C89" s="52"/>
    </row>
    <row r="90" spans="3:3" x14ac:dyDescent="0.25">
      <c r="C90" s="52"/>
    </row>
    <row r="91" spans="3:3" x14ac:dyDescent="0.25">
      <c r="C91" s="52"/>
    </row>
    <row r="92" spans="3:3" x14ac:dyDescent="0.25">
      <c r="C92" s="52"/>
    </row>
    <row r="93" spans="3:3" x14ac:dyDescent="0.25">
      <c r="C93" s="52"/>
    </row>
    <row r="94" spans="3:3" x14ac:dyDescent="0.25">
      <c r="C94" s="52"/>
    </row>
    <row r="95" spans="3:3" x14ac:dyDescent="0.25">
      <c r="C95" s="52"/>
    </row>
    <row r="96" spans="3:3" x14ac:dyDescent="0.25">
      <c r="C96" s="52"/>
    </row>
    <row r="97" spans="3:3" x14ac:dyDescent="0.25">
      <c r="C97" s="52"/>
    </row>
    <row r="98" spans="3:3" x14ac:dyDescent="0.25">
      <c r="C98" s="52"/>
    </row>
    <row r="99" spans="3:3" x14ac:dyDescent="0.25">
      <c r="C99" s="52"/>
    </row>
    <row r="100" spans="3:3" x14ac:dyDescent="0.25">
      <c r="C100" s="52"/>
    </row>
    <row r="101" spans="3:3" x14ac:dyDescent="0.25">
      <c r="C101" s="52"/>
    </row>
    <row r="102" spans="3:3" x14ac:dyDescent="0.25">
      <c r="C102" s="52"/>
    </row>
    <row r="103" spans="3:3" x14ac:dyDescent="0.25">
      <c r="C103" s="52"/>
    </row>
    <row r="104" spans="3:3" x14ac:dyDescent="0.25">
      <c r="C104" s="52"/>
    </row>
    <row r="105" spans="3:3" x14ac:dyDescent="0.25">
      <c r="C105" s="52"/>
    </row>
    <row r="106" spans="3:3" x14ac:dyDescent="0.25">
      <c r="C106" s="52"/>
    </row>
    <row r="107" spans="3:3" x14ac:dyDescent="0.25">
      <c r="C107" s="52"/>
    </row>
    <row r="108" spans="3:3" x14ac:dyDescent="0.25">
      <c r="C108" s="52"/>
    </row>
    <row r="109" spans="3:3" x14ac:dyDescent="0.25">
      <c r="C109" s="52"/>
    </row>
    <row r="110" spans="3:3" x14ac:dyDescent="0.25">
      <c r="C110" s="52"/>
    </row>
    <row r="111" spans="3:3" x14ac:dyDescent="0.25">
      <c r="C111" s="52"/>
    </row>
    <row r="112" spans="3:3" x14ac:dyDescent="0.25">
      <c r="C112" s="52"/>
    </row>
    <row r="113" spans="3:3" x14ac:dyDescent="0.25">
      <c r="C113" s="52"/>
    </row>
    <row r="114" spans="3:3" x14ac:dyDescent="0.25">
      <c r="C114" s="52"/>
    </row>
    <row r="115" spans="3:3" x14ac:dyDescent="0.25">
      <c r="C115" s="52"/>
    </row>
    <row r="116" spans="3:3" x14ac:dyDescent="0.25">
      <c r="C116" s="52"/>
    </row>
    <row r="117" spans="3:3" x14ac:dyDescent="0.25">
      <c r="C117" s="52"/>
    </row>
    <row r="118" spans="3:3" x14ac:dyDescent="0.25">
      <c r="C118" s="52"/>
    </row>
    <row r="119" spans="3:3" x14ac:dyDescent="0.25">
      <c r="C119" s="52"/>
    </row>
    <row r="120" spans="3:3" x14ac:dyDescent="0.25">
      <c r="C120" s="52"/>
    </row>
    <row r="121" spans="3:3" x14ac:dyDescent="0.25">
      <c r="C121" s="52"/>
    </row>
    <row r="122" spans="3:3" x14ac:dyDescent="0.25">
      <c r="C122" s="52"/>
    </row>
    <row r="123" spans="3:3" x14ac:dyDescent="0.25">
      <c r="C123" s="52"/>
    </row>
    <row r="124" spans="3:3" x14ac:dyDescent="0.25">
      <c r="C124" s="52"/>
    </row>
    <row r="125" spans="3:3" x14ac:dyDescent="0.25">
      <c r="C125" s="52"/>
    </row>
    <row r="126" spans="3:3" x14ac:dyDescent="0.25">
      <c r="C126" s="52"/>
    </row>
    <row r="127" spans="3:3" x14ac:dyDescent="0.25">
      <c r="C127" s="52"/>
    </row>
    <row r="128" spans="3:3" x14ac:dyDescent="0.25">
      <c r="C128" s="52"/>
    </row>
    <row r="129" spans="3:3" x14ac:dyDescent="0.25">
      <c r="C129" s="52"/>
    </row>
    <row r="130" spans="3:3" x14ac:dyDescent="0.25">
      <c r="C130" s="52"/>
    </row>
    <row r="131" spans="3:3" x14ac:dyDescent="0.25">
      <c r="C131" s="52"/>
    </row>
    <row r="132" spans="3:3" x14ac:dyDescent="0.25">
      <c r="C132" s="52"/>
    </row>
    <row r="133" spans="3:3" x14ac:dyDescent="0.25">
      <c r="C133" s="52"/>
    </row>
    <row r="134" spans="3:3" x14ac:dyDescent="0.25">
      <c r="C134" s="52"/>
    </row>
    <row r="135" spans="3:3" x14ac:dyDescent="0.25">
      <c r="C135" s="52"/>
    </row>
    <row r="136" spans="3:3" x14ac:dyDescent="0.25">
      <c r="C136" s="52"/>
    </row>
    <row r="137" spans="3:3" x14ac:dyDescent="0.25">
      <c r="C137" s="52"/>
    </row>
    <row r="138" spans="3:3" x14ac:dyDescent="0.25">
      <c r="C138" s="52"/>
    </row>
    <row r="139" spans="3:3" x14ac:dyDescent="0.25">
      <c r="C139" s="52"/>
    </row>
    <row r="140" spans="3:3" x14ac:dyDescent="0.25">
      <c r="C140" s="52"/>
    </row>
    <row r="141" spans="3:3" x14ac:dyDescent="0.25">
      <c r="C141" s="52"/>
    </row>
    <row r="142" spans="3:3" x14ac:dyDescent="0.25">
      <c r="C142" s="52"/>
    </row>
    <row r="143" spans="3:3" x14ac:dyDescent="0.25">
      <c r="C143" s="52"/>
    </row>
    <row r="144" spans="3:3" x14ac:dyDescent="0.25">
      <c r="C144" s="52"/>
    </row>
    <row r="145" spans="3:3" x14ac:dyDescent="0.25">
      <c r="C145" s="52"/>
    </row>
    <row r="146" spans="3:3" x14ac:dyDescent="0.25">
      <c r="C146" s="52"/>
    </row>
    <row r="147" spans="3:3" x14ac:dyDescent="0.25">
      <c r="C147" s="52"/>
    </row>
  </sheetData>
  <sheetProtection algorithmName="SHA-512" hashValue="3SOcKr8//yilZBBlrrb6fXUcG57i875pnHdlo2KzZkJ5mBipGCNm+EMZjSegmi6E/K4gNBEUy8lhdJPXmlAlvQ==" saltValue="9JtWe0iJ8g8W06qTtre8og==" spinCount="100000" sheet="1" formatCells="0" formatColumns="0" formatRows="0"/>
  <mergeCells count="4">
    <mergeCell ref="A1:F1"/>
    <mergeCell ref="B2:F2"/>
    <mergeCell ref="B3:F3"/>
    <mergeCell ref="B4:F4"/>
  </mergeCells>
  <pageMargins left="0.59027777777777779" right="0.39374999999999999" top="0.78749999999999998" bottom="0.78749999999999998" header="0.51180555555555551" footer="0.51180555555555551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3128A-EA8E-4E91-AEDC-7D6022A52564}">
  <dimension ref="A1:L45"/>
  <sheetViews>
    <sheetView tabSelected="1" workbookViewId="0">
      <selection activeCell="A17" sqref="A17"/>
    </sheetView>
  </sheetViews>
  <sheetFormatPr defaultRowHeight="13.2" x14ac:dyDescent="0.25"/>
  <cols>
    <col min="2" max="2" width="12.44140625" customWidth="1"/>
    <col min="3" max="3" width="11.21875" customWidth="1"/>
    <col min="7" max="8" width="13.77734375" customWidth="1"/>
  </cols>
  <sheetData>
    <row r="1" spans="1:12" ht="14.4" x14ac:dyDescent="0.3">
      <c r="A1" s="33" t="s">
        <v>78</v>
      </c>
      <c r="B1" s="35" t="s">
        <v>79</v>
      </c>
      <c r="C1" s="33" t="s">
        <v>80</v>
      </c>
      <c r="D1" s="38" t="s">
        <v>145</v>
      </c>
      <c r="E1" s="39"/>
      <c r="F1" s="40"/>
      <c r="G1" s="27" t="s">
        <v>118</v>
      </c>
      <c r="H1" s="27"/>
      <c r="I1" s="13"/>
      <c r="J1" s="13"/>
      <c r="K1" s="13"/>
      <c r="L1" s="13"/>
    </row>
    <row r="2" spans="1:12" ht="43.2" x14ac:dyDescent="0.3">
      <c r="A2" s="34"/>
      <c r="B2" s="35"/>
      <c r="C2" s="34"/>
      <c r="D2" s="32" t="s">
        <v>81</v>
      </c>
      <c r="E2" s="32" t="s">
        <v>82</v>
      </c>
      <c r="F2" s="32" t="s">
        <v>94</v>
      </c>
      <c r="G2" s="28" t="s">
        <v>117</v>
      </c>
      <c r="H2" s="28" t="s">
        <v>119</v>
      </c>
      <c r="I2" s="13"/>
      <c r="J2" s="13"/>
      <c r="K2" s="13"/>
      <c r="L2" s="13"/>
    </row>
    <row r="3" spans="1:12" ht="14.4" x14ac:dyDescent="0.3">
      <c r="A3" s="10">
        <v>1</v>
      </c>
      <c r="B3" s="10" t="s">
        <v>122</v>
      </c>
      <c r="C3" s="10" t="s">
        <v>124</v>
      </c>
      <c r="D3" s="11">
        <v>11.5</v>
      </c>
      <c r="E3" s="11">
        <v>6.5</v>
      </c>
      <c r="F3" s="11">
        <v>3.9</v>
      </c>
      <c r="G3" s="10" t="s">
        <v>120</v>
      </c>
      <c r="H3" s="10" t="s">
        <v>121</v>
      </c>
    </row>
    <row r="4" spans="1:12" ht="14.4" x14ac:dyDescent="0.3">
      <c r="A4" s="10">
        <v>2</v>
      </c>
      <c r="B4" s="10" t="s">
        <v>122</v>
      </c>
      <c r="C4" s="10" t="s">
        <v>125</v>
      </c>
      <c r="D4" s="11">
        <v>11.5</v>
      </c>
      <c r="E4" s="11">
        <v>6.5</v>
      </c>
      <c r="F4" s="11">
        <v>3.9</v>
      </c>
      <c r="G4" s="10" t="s">
        <v>120</v>
      </c>
      <c r="H4" s="10" t="s">
        <v>121</v>
      </c>
    </row>
    <row r="5" spans="1:12" ht="14.4" x14ac:dyDescent="0.3">
      <c r="A5" s="10">
        <v>3</v>
      </c>
      <c r="B5" s="10" t="s">
        <v>122</v>
      </c>
      <c r="C5" s="10" t="s">
        <v>126</v>
      </c>
      <c r="D5" s="11">
        <v>11.5</v>
      </c>
      <c r="E5" s="11">
        <v>6.5</v>
      </c>
      <c r="F5" s="11">
        <v>3.9</v>
      </c>
      <c r="G5" s="10" t="s">
        <v>120</v>
      </c>
      <c r="H5" s="10" t="s">
        <v>121</v>
      </c>
    </row>
    <row r="6" spans="1:12" ht="14.4" x14ac:dyDescent="0.3">
      <c r="A6" s="10">
        <v>4</v>
      </c>
      <c r="B6" s="10" t="s">
        <v>122</v>
      </c>
      <c r="C6" s="10" t="s">
        <v>127</v>
      </c>
      <c r="D6" s="11">
        <v>11.5</v>
      </c>
      <c r="E6" s="11">
        <v>6.5</v>
      </c>
      <c r="F6" s="11">
        <v>3.9</v>
      </c>
      <c r="G6" s="10" t="s">
        <v>120</v>
      </c>
      <c r="H6" s="10" t="s">
        <v>121</v>
      </c>
    </row>
    <row r="7" spans="1:12" ht="14.4" x14ac:dyDescent="0.3">
      <c r="A7" s="10">
        <v>5</v>
      </c>
      <c r="B7" s="10" t="s">
        <v>128</v>
      </c>
      <c r="C7" s="10" t="s">
        <v>129</v>
      </c>
      <c r="D7" s="11">
        <v>11.5</v>
      </c>
      <c r="E7" s="11">
        <v>6.5</v>
      </c>
      <c r="F7" s="11">
        <v>3.9</v>
      </c>
      <c r="G7" s="10" t="s">
        <v>120</v>
      </c>
      <c r="H7" s="10" t="s">
        <v>121</v>
      </c>
    </row>
    <row r="8" spans="1:12" ht="14.4" x14ac:dyDescent="0.3">
      <c r="A8" s="10">
        <v>6</v>
      </c>
      <c r="B8" s="10" t="s">
        <v>128</v>
      </c>
      <c r="C8" s="10" t="s">
        <v>130</v>
      </c>
      <c r="D8" s="11">
        <v>11.5</v>
      </c>
      <c r="E8" s="11">
        <v>6.5</v>
      </c>
      <c r="F8" s="11">
        <v>3.9</v>
      </c>
      <c r="G8" s="10" t="s">
        <v>120</v>
      </c>
      <c r="H8" s="10" t="s">
        <v>121</v>
      </c>
    </row>
    <row r="9" spans="1:12" ht="14.4" x14ac:dyDescent="0.3">
      <c r="A9" s="10">
        <v>7</v>
      </c>
      <c r="B9" s="10" t="s">
        <v>128</v>
      </c>
      <c r="C9" s="10" t="s">
        <v>131</v>
      </c>
      <c r="D9" s="11">
        <v>11.5</v>
      </c>
      <c r="E9" s="11">
        <v>6.5</v>
      </c>
      <c r="F9" s="11">
        <v>3.9</v>
      </c>
      <c r="G9" s="10" t="s">
        <v>120</v>
      </c>
      <c r="H9" s="10" t="s">
        <v>121</v>
      </c>
    </row>
    <row r="10" spans="1:12" ht="14.4" x14ac:dyDescent="0.3">
      <c r="A10" s="10">
        <v>8</v>
      </c>
      <c r="B10" s="10" t="s">
        <v>123</v>
      </c>
      <c r="C10" s="10" t="s">
        <v>134</v>
      </c>
      <c r="D10" s="11">
        <v>11.5</v>
      </c>
      <c r="E10" s="11">
        <v>6.5</v>
      </c>
      <c r="F10" s="11">
        <v>3.9</v>
      </c>
      <c r="G10" s="10" t="s">
        <v>120</v>
      </c>
      <c r="H10" s="10" t="s">
        <v>121</v>
      </c>
    </row>
    <row r="11" spans="1:12" ht="14.4" x14ac:dyDescent="0.3">
      <c r="A11" s="10">
        <v>9</v>
      </c>
      <c r="B11" s="10" t="s">
        <v>123</v>
      </c>
      <c r="C11" s="10" t="s">
        <v>135</v>
      </c>
      <c r="D11" s="11">
        <v>11.5</v>
      </c>
      <c r="E11" s="11">
        <v>6.5</v>
      </c>
      <c r="F11" s="11">
        <v>3.9</v>
      </c>
      <c r="G11" s="10" t="s">
        <v>120</v>
      </c>
      <c r="H11" s="10" t="s">
        <v>121</v>
      </c>
    </row>
    <row r="12" spans="1:12" ht="14.4" x14ac:dyDescent="0.3">
      <c r="A12" s="10">
        <v>10</v>
      </c>
      <c r="B12" s="10" t="s">
        <v>123</v>
      </c>
      <c r="C12" s="10" t="s">
        <v>136</v>
      </c>
      <c r="D12" s="11">
        <v>11.5</v>
      </c>
      <c r="E12" s="11">
        <v>6.5</v>
      </c>
      <c r="F12" s="11">
        <v>3.9</v>
      </c>
      <c r="G12" s="10" t="s">
        <v>120</v>
      </c>
      <c r="H12" s="10" t="s">
        <v>121</v>
      </c>
    </row>
    <row r="13" spans="1:12" ht="14.4" x14ac:dyDescent="0.3">
      <c r="A13" s="29" t="s">
        <v>83</v>
      </c>
      <c r="B13" s="30"/>
      <c r="C13" s="30"/>
      <c r="D13" s="30"/>
      <c r="E13" s="30"/>
      <c r="F13" s="31"/>
      <c r="G13" s="26" t="s">
        <v>132</v>
      </c>
      <c r="H13" s="32" t="s">
        <v>133</v>
      </c>
    </row>
    <row r="14" spans="1:12" x14ac:dyDescent="0.25">
      <c r="E14" s="12"/>
      <c r="F14" s="12"/>
      <c r="G14" s="12"/>
      <c r="H14" s="14"/>
    </row>
    <row r="15" spans="1:12" ht="14.4" x14ac:dyDescent="0.3">
      <c r="A15" s="15" t="s">
        <v>146</v>
      </c>
      <c r="E15" s="12"/>
      <c r="F15" s="12"/>
      <c r="G15" s="12"/>
      <c r="H15" s="14"/>
    </row>
    <row r="16" spans="1:12" ht="14.4" x14ac:dyDescent="0.25">
      <c r="A16" s="19" t="s">
        <v>148</v>
      </c>
      <c r="E16" s="12"/>
      <c r="F16" s="12"/>
      <c r="G16" s="12"/>
      <c r="H16" s="14"/>
    </row>
    <row r="17" spans="1:12" ht="14.4" x14ac:dyDescent="0.25">
      <c r="A17" s="19" t="s">
        <v>147</v>
      </c>
      <c r="E17" s="12"/>
      <c r="F17" s="12"/>
      <c r="G17" s="12"/>
      <c r="H17" s="14"/>
    </row>
    <row r="18" spans="1:12" x14ac:dyDescent="0.25">
      <c r="E18" s="12"/>
      <c r="F18" s="12"/>
      <c r="G18" s="12"/>
      <c r="H18" s="14"/>
    </row>
    <row r="19" spans="1:12" ht="14.4" x14ac:dyDescent="0.3">
      <c r="A19" s="15" t="s">
        <v>95</v>
      </c>
      <c r="B19" s="16"/>
      <c r="C19" s="16"/>
      <c r="D19" s="16"/>
      <c r="E19" s="16"/>
      <c r="F19" s="16"/>
      <c r="G19" s="16"/>
      <c r="H19" s="16"/>
      <c r="I19" s="17"/>
      <c r="J19" s="17"/>
      <c r="K19" s="17"/>
      <c r="L19" s="17"/>
    </row>
    <row r="20" spans="1:12" ht="14.4" x14ac:dyDescent="0.3">
      <c r="A20" s="18" t="s">
        <v>96</v>
      </c>
      <c r="B20" s="16"/>
      <c r="C20" s="16"/>
      <c r="D20" s="16"/>
      <c r="E20" s="16"/>
      <c r="F20" s="16"/>
      <c r="G20" s="16"/>
      <c r="H20" s="16"/>
      <c r="I20" s="17"/>
      <c r="J20" s="17"/>
      <c r="K20" s="17"/>
      <c r="L20" s="17"/>
    </row>
    <row r="21" spans="1:12" ht="14.4" x14ac:dyDescent="0.3">
      <c r="A21" s="19" t="s">
        <v>97</v>
      </c>
      <c r="B21" s="16"/>
      <c r="C21" s="16"/>
      <c r="D21" s="16"/>
      <c r="E21" s="16"/>
      <c r="F21" s="16"/>
      <c r="G21" s="16"/>
      <c r="H21" s="16"/>
      <c r="I21" s="17"/>
      <c r="J21" s="17"/>
      <c r="K21" s="17"/>
      <c r="L21" s="17"/>
    </row>
    <row r="22" spans="1:12" ht="14.4" x14ac:dyDescent="0.3">
      <c r="A22" s="19" t="s">
        <v>137</v>
      </c>
      <c r="B22" s="16"/>
      <c r="C22" s="16"/>
      <c r="D22" s="16"/>
      <c r="E22" s="16"/>
      <c r="F22" s="16"/>
      <c r="G22" s="16"/>
      <c r="H22" s="16"/>
      <c r="I22" s="17"/>
      <c r="J22" s="17"/>
      <c r="K22" s="17"/>
      <c r="L22" s="17"/>
    </row>
    <row r="23" spans="1:12" ht="14.4" x14ac:dyDescent="0.3">
      <c r="A23" s="19" t="s">
        <v>138</v>
      </c>
      <c r="B23" s="16"/>
      <c r="C23" s="16"/>
      <c r="D23" s="16"/>
      <c r="E23" s="16"/>
      <c r="F23" s="16"/>
      <c r="G23" s="16"/>
      <c r="H23" s="16"/>
      <c r="I23" s="17"/>
      <c r="J23" s="17"/>
      <c r="K23" s="17"/>
      <c r="L23" s="17"/>
    </row>
    <row r="24" spans="1:12" ht="14.4" x14ac:dyDescent="0.3">
      <c r="A24" s="18" t="s">
        <v>98</v>
      </c>
      <c r="B24" s="16"/>
      <c r="C24" s="16"/>
      <c r="D24" s="16"/>
      <c r="E24" s="16"/>
      <c r="F24" s="16"/>
      <c r="G24" s="16"/>
      <c r="H24" s="16"/>
      <c r="I24" s="17"/>
      <c r="J24" s="17"/>
      <c r="K24" s="17"/>
      <c r="L24" s="17"/>
    </row>
    <row r="25" spans="1:12" ht="14.4" x14ac:dyDescent="0.3">
      <c r="A25" s="19" t="s">
        <v>99</v>
      </c>
      <c r="B25" s="17"/>
      <c r="C25" s="17"/>
      <c r="D25" s="17"/>
      <c r="E25" s="20"/>
      <c r="F25" s="20"/>
      <c r="G25" s="20"/>
      <c r="H25" s="20"/>
      <c r="I25" s="17"/>
      <c r="J25" s="17"/>
      <c r="K25" s="17"/>
      <c r="L25" s="17"/>
    </row>
    <row r="26" spans="1:12" ht="14.4" x14ac:dyDescent="0.3">
      <c r="A26" s="19" t="s">
        <v>139</v>
      </c>
      <c r="B26" s="17"/>
      <c r="C26" s="17"/>
      <c r="D26" s="17"/>
      <c r="E26" s="20"/>
      <c r="F26" s="20"/>
      <c r="G26" s="20"/>
      <c r="H26" s="20"/>
      <c r="I26" s="17"/>
      <c r="J26" s="17"/>
      <c r="K26" s="17"/>
      <c r="L26" s="17"/>
    </row>
    <row r="27" spans="1:12" ht="14.4" x14ac:dyDescent="0.3">
      <c r="A27" s="19" t="s">
        <v>100</v>
      </c>
      <c r="B27" s="17"/>
      <c r="C27" s="17"/>
      <c r="D27" s="17"/>
      <c r="E27" s="20"/>
      <c r="F27" s="20"/>
      <c r="G27" s="20"/>
      <c r="H27" s="20"/>
      <c r="I27" s="17"/>
      <c r="J27" s="17"/>
      <c r="K27" s="17"/>
      <c r="L27" s="17"/>
    </row>
    <row r="28" spans="1:12" ht="14.4" x14ac:dyDescent="0.3">
      <c r="A28" s="19" t="s">
        <v>140</v>
      </c>
      <c r="B28" s="17"/>
      <c r="C28" s="17"/>
      <c r="D28" s="17"/>
      <c r="E28" s="20"/>
      <c r="F28" s="20"/>
      <c r="G28" s="20"/>
      <c r="H28" s="20"/>
      <c r="I28" s="17"/>
      <c r="J28" s="17"/>
      <c r="K28" s="17"/>
      <c r="L28" s="17"/>
    </row>
    <row r="29" spans="1:12" ht="14.4" x14ac:dyDescent="0.3">
      <c r="A29" s="19" t="s">
        <v>101</v>
      </c>
      <c r="B29" s="17"/>
      <c r="C29" s="17"/>
      <c r="D29" s="17"/>
      <c r="E29" s="20"/>
      <c r="F29" s="20"/>
      <c r="G29" s="20"/>
      <c r="H29" s="20"/>
      <c r="I29" s="17"/>
      <c r="J29" s="17"/>
      <c r="K29" s="17"/>
      <c r="L29" s="17"/>
    </row>
    <row r="30" spans="1:12" ht="14.4" x14ac:dyDescent="0.3">
      <c r="A30" s="19" t="s">
        <v>102</v>
      </c>
      <c r="B30" s="17"/>
      <c r="C30" s="17"/>
      <c r="D30" s="17"/>
      <c r="E30" s="20"/>
      <c r="F30" s="20"/>
      <c r="G30" s="20"/>
      <c r="H30" s="20"/>
      <c r="I30" s="17"/>
      <c r="J30" s="17"/>
      <c r="K30" s="17"/>
      <c r="L30" s="17"/>
    </row>
    <row r="31" spans="1:12" ht="15.6" x14ac:dyDescent="0.3">
      <c r="A31" s="19" t="s">
        <v>111</v>
      </c>
      <c r="B31" s="17"/>
      <c r="C31" s="17"/>
      <c r="D31" s="17"/>
      <c r="E31" s="20"/>
      <c r="F31" s="20"/>
      <c r="G31" s="20"/>
      <c r="H31" s="20"/>
      <c r="I31" s="17"/>
      <c r="J31" s="17"/>
      <c r="K31" s="17"/>
      <c r="L31" s="17"/>
    </row>
    <row r="32" spans="1:12" ht="15.6" x14ac:dyDescent="0.3">
      <c r="A32" s="19" t="s">
        <v>112</v>
      </c>
      <c r="B32" s="17"/>
      <c r="C32" s="17"/>
      <c r="D32" s="17"/>
      <c r="E32" s="20"/>
      <c r="F32" s="20"/>
      <c r="G32" s="20"/>
      <c r="H32" s="20"/>
      <c r="I32" s="17"/>
      <c r="J32" s="17"/>
      <c r="K32" s="17"/>
      <c r="L32" s="17"/>
    </row>
    <row r="33" spans="1:12" ht="14.4" x14ac:dyDescent="0.3">
      <c r="A33" s="19" t="s">
        <v>142</v>
      </c>
      <c r="B33" s="17"/>
      <c r="C33" s="17"/>
      <c r="D33" s="17"/>
      <c r="E33" s="20"/>
      <c r="F33" s="20"/>
      <c r="G33" s="20"/>
      <c r="H33" s="20"/>
      <c r="I33" s="17"/>
      <c r="J33" s="17"/>
      <c r="K33" s="17"/>
      <c r="L33" s="17"/>
    </row>
    <row r="34" spans="1:12" ht="14.4" x14ac:dyDescent="0.3">
      <c r="A34" s="18" t="s">
        <v>103</v>
      </c>
      <c r="B34" s="17"/>
      <c r="C34" s="17"/>
      <c r="D34" s="17"/>
      <c r="E34" s="20"/>
      <c r="F34" s="20"/>
      <c r="G34" s="20"/>
      <c r="H34" s="20"/>
      <c r="I34" s="17"/>
      <c r="J34" s="17"/>
      <c r="K34" s="17"/>
      <c r="L34" s="17"/>
    </row>
    <row r="35" spans="1:12" ht="14.4" x14ac:dyDescent="0.3">
      <c r="A35" s="19" t="s">
        <v>141</v>
      </c>
      <c r="B35" s="17"/>
      <c r="C35" s="17"/>
      <c r="D35" s="17"/>
      <c r="E35" s="20"/>
      <c r="F35" s="20"/>
      <c r="G35" s="20"/>
      <c r="H35" s="20"/>
      <c r="I35" s="17"/>
      <c r="J35" s="17"/>
      <c r="K35" s="17"/>
      <c r="L35" s="17"/>
    </row>
    <row r="36" spans="1:12" ht="14.4" x14ac:dyDescent="0.3">
      <c r="A36" s="19" t="s">
        <v>104</v>
      </c>
      <c r="B36" s="17"/>
      <c r="C36" s="17"/>
      <c r="D36" s="17"/>
      <c r="E36" s="20"/>
      <c r="F36" s="20"/>
      <c r="G36" s="20"/>
      <c r="H36" s="20"/>
      <c r="I36" s="17"/>
      <c r="J36" s="17"/>
      <c r="K36" s="17"/>
      <c r="L36" s="17"/>
    </row>
    <row r="37" spans="1:12" ht="14.4" x14ac:dyDescent="0.3">
      <c r="A37" s="19" t="s">
        <v>105</v>
      </c>
      <c r="B37" s="17"/>
      <c r="C37" s="17"/>
      <c r="D37" s="17"/>
      <c r="E37" s="20"/>
      <c r="F37" s="20"/>
      <c r="G37" s="20"/>
      <c r="H37" s="20"/>
      <c r="I37" s="17"/>
      <c r="J37" s="17"/>
      <c r="K37" s="17"/>
      <c r="L37" s="17"/>
    </row>
    <row r="38" spans="1:12" ht="14.4" x14ac:dyDescent="0.3">
      <c r="A38" s="19" t="s">
        <v>106</v>
      </c>
      <c r="B38" s="17"/>
      <c r="C38" s="17"/>
      <c r="D38" s="17"/>
      <c r="E38" s="20"/>
      <c r="F38" s="20"/>
      <c r="G38" s="20"/>
      <c r="H38" s="20"/>
      <c r="I38" s="17"/>
      <c r="J38" s="17"/>
      <c r="K38" s="17"/>
      <c r="L38" s="17"/>
    </row>
    <row r="39" spans="1:12" ht="14.4" x14ac:dyDescent="0.3">
      <c r="A39" s="18" t="s">
        <v>107</v>
      </c>
      <c r="B39" s="17"/>
      <c r="C39" s="17"/>
      <c r="D39" s="17"/>
      <c r="E39" s="20"/>
      <c r="F39" s="20"/>
      <c r="G39" s="20"/>
      <c r="H39" s="20"/>
      <c r="I39" s="17"/>
      <c r="J39" s="17"/>
      <c r="K39" s="17"/>
      <c r="L39" s="17"/>
    </row>
    <row r="40" spans="1:12" ht="14.4" x14ac:dyDescent="0.3">
      <c r="A40" s="19" t="s">
        <v>108</v>
      </c>
      <c r="B40" s="17"/>
      <c r="C40" s="17"/>
      <c r="D40" s="17"/>
      <c r="E40" s="20"/>
      <c r="F40" s="20"/>
      <c r="G40" s="20"/>
      <c r="H40" s="20"/>
      <c r="I40" s="17"/>
      <c r="J40" s="17"/>
      <c r="K40" s="17"/>
      <c r="L40" s="17"/>
    </row>
    <row r="41" spans="1:12" ht="14.4" x14ac:dyDescent="0.3">
      <c r="A41" s="19" t="s">
        <v>109</v>
      </c>
      <c r="B41" s="17"/>
      <c r="C41" s="17"/>
      <c r="D41" s="17"/>
      <c r="E41" s="20"/>
      <c r="F41" s="20"/>
      <c r="G41" s="20"/>
      <c r="H41" s="20"/>
      <c r="I41" s="17"/>
      <c r="J41" s="17"/>
      <c r="K41" s="17"/>
      <c r="L41" s="17"/>
    </row>
    <row r="42" spans="1:12" ht="14.4" x14ac:dyDescent="0.3">
      <c r="A42" s="19" t="s">
        <v>110</v>
      </c>
      <c r="B42" s="17"/>
      <c r="C42" s="17"/>
      <c r="D42" s="17"/>
      <c r="E42" s="20"/>
      <c r="F42" s="20"/>
      <c r="G42" s="20"/>
      <c r="H42" s="20"/>
      <c r="I42" s="17"/>
      <c r="J42" s="17"/>
      <c r="K42" s="17"/>
      <c r="L42" s="17"/>
    </row>
    <row r="43" spans="1:12" ht="14.4" x14ac:dyDescent="0.3">
      <c r="A43" s="19" t="s">
        <v>143</v>
      </c>
      <c r="B43" s="17"/>
      <c r="C43" s="17"/>
      <c r="D43" s="17"/>
      <c r="E43" s="20"/>
      <c r="F43" s="20"/>
      <c r="G43" s="20"/>
      <c r="H43" s="20"/>
      <c r="I43" s="17"/>
      <c r="J43" s="17"/>
      <c r="K43" s="17"/>
      <c r="L43" s="17"/>
    </row>
    <row r="44" spans="1:12" ht="14.4" x14ac:dyDescent="0.3">
      <c r="A44" s="19" t="s">
        <v>144</v>
      </c>
      <c r="B44" s="16"/>
      <c r="C44" s="16"/>
      <c r="D44" s="16"/>
      <c r="E44" s="16"/>
      <c r="F44" s="16"/>
      <c r="G44" s="16"/>
      <c r="H44" s="16"/>
      <c r="I44" s="17"/>
      <c r="J44" s="17"/>
      <c r="K44" s="17"/>
      <c r="L44" s="17"/>
    </row>
    <row r="45" spans="1:12" ht="14.4" x14ac:dyDescent="0.3">
      <c r="A45" s="16"/>
      <c r="B45" s="16"/>
      <c r="C45" s="16"/>
      <c r="D45" s="16"/>
      <c r="E45" s="16"/>
      <c r="F45" s="16"/>
      <c r="G45" s="16"/>
      <c r="H45" s="16"/>
      <c r="I45" s="17"/>
      <c r="J45" s="17"/>
      <c r="K45" s="17"/>
      <c r="L45" s="17"/>
    </row>
  </sheetData>
  <sheetProtection algorithmName="SHA-512" hashValue="PClVJthH1iBKCosEdiK3+eOD0hiup3ggWtXjEBxxYnx4NQPdwesoFGtf0rApEDdoE69vMw98LnUKSbwtq654Ow==" saltValue="EM/K3z+uosT95JvZIlgw/w==" spinCount="100000" sheet="1" objects="1" scenarios="1" formatCells="0" formatColumns="0" formatRows="0"/>
  <mergeCells count="5">
    <mergeCell ref="B1:B2"/>
    <mergeCell ref="G1:H1"/>
    <mergeCell ref="A1:A2"/>
    <mergeCell ref="C1:C2"/>
    <mergeCell ref="D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sumář</vt:lpstr>
      <vt:lpstr>VzorPolozky</vt:lpstr>
      <vt:lpstr>položky</vt:lpstr>
      <vt:lpstr>specifikace</vt:lpstr>
      <vt:lpstr>_xlnm.Print_Area</vt:lpstr>
      <vt:lpstr>_xlnm.Print_Area_1</vt:lpstr>
      <vt:lpstr>CelkemDPHVypocet</vt:lpstr>
      <vt:lpstr>CenaCelkem</vt:lpstr>
      <vt:lpstr>CenaCelkemBezDPH</vt:lpstr>
      <vt:lpstr>CenaCelkemVypocet</vt:lpstr>
      <vt:lpstr>cisloobjektu</vt:lpstr>
      <vt:lpstr>CisloStavby</vt:lpstr>
      <vt:lpstr>CisloStavebnihoRozpoctu</vt:lpstr>
      <vt:lpstr>dadresa</vt:lpstr>
      <vt:lpstr>DIČ</vt:lpstr>
      <vt:lpstr>dmisto</vt:lpstr>
      <vt:lpstr>DPHSni</vt:lpstr>
      <vt:lpstr>DPHZakl</vt:lpstr>
      <vt:lpstr>dpsc</vt:lpstr>
      <vt:lpstr>IČO</vt:lpstr>
      <vt:lpstr>Mena</vt:lpstr>
      <vt:lpstr>MistoStavby</vt:lpstr>
      <vt:lpstr>nazevobjektu</vt:lpstr>
      <vt:lpstr>NazevStavby</vt:lpstr>
      <vt:lpstr>NazevStavebnihoRozpoctu</vt:lpstr>
      <vt:lpstr>oadresa</vt:lpstr>
      <vt:lpstr>Objednatel</vt:lpstr>
      <vt:lpstr>Objekt</vt:lpstr>
      <vt:lpstr>odic</vt:lpstr>
      <vt:lpstr>oico</vt:lpstr>
      <vt:lpstr>omisto</vt:lpstr>
      <vt:lpstr>onazev</vt:lpstr>
      <vt:lpstr>opsc</vt:lpstr>
      <vt:lpstr>padresa</vt:lpstr>
      <vt:lpstr>pdic</vt:lpstr>
      <vt:lpstr>pico</vt:lpstr>
      <vt:lpstr>pmisto</vt:lpstr>
      <vt:lpstr>PoptavkaID</vt:lpstr>
      <vt:lpstr>pPSC</vt:lpstr>
      <vt:lpstr>Projektant</vt:lpstr>
      <vt:lpstr>SazbaDPH1</vt:lpstr>
      <vt:lpstr>SazbaDPH2</vt:lpstr>
      <vt:lpstr>Vypracoval</vt:lpstr>
      <vt:lpstr>Z_B7E7C763_C459_487D_8ABA_5CFDDFBD5A84_.wvu.Cols</vt:lpstr>
      <vt:lpstr>Z_B7E7C763_C459_487D_8ABA_5CFDDFBD5A84_.wvu.PrintArea</vt:lpstr>
      <vt:lpstr>ZakladDPHSni</vt:lpstr>
      <vt:lpstr>ZakladDPHSniVypocet</vt:lpstr>
      <vt:lpstr>ZakladDPHZakl</vt:lpstr>
      <vt:lpstr>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hospodarka</dc:creator>
  <cp:lastModifiedBy>Rostislav M</cp:lastModifiedBy>
  <cp:lastPrinted>2019-03-13T09:02:26Z</cp:lastPrinted>
  <dcterms:created xsi:type="dcterms:W3CDTF">2016-05-02T10:54:36Z</dcterms:created>
  <dcterms:modified xsi:type="dcterms:W3CDTF">2025-09-01T11:47:18Z</dcterms:modified>
</cp:coreProperties>
</file>